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キャッシュフロー表" sheetId="1" r:id="rId4"/>
    <sheet state="visible" name="生活費" sheetId="2" r:id="rId5"/>
  </sheets>
  <definedNames/>
  <calcPr/>
  <extLst>
    <ext uri="GoogleSheetsCustomDataVersion1">
      <go:sheetsCustomData xmlns:go="http://customooxmlschemas.google.com/" r:id="rId6" roundtripDataSignature="AMtx7mgkpb38uJy70XGK84Zu5NZHCsXdo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6">
      <text>
        <t xml:space="preserve">======
ID#AAAAHzCHcBM
    (2021-02-08 23:48:27)
年末時点の予定貯蓄残高を入力してください。次年以降自動計算されます</t>
      </text>
    </comment>
    <comment authorId="0" ref="A25">
      <text>
        <t xml:space="preserve">======
ID#AAAAHzCHcBI
    (2021-02-08 23:48:27)
自動計算されます</t>
      </text>
    </comment>
    <comment authorId="0" ref="A10">
      <text>
        <t xml:space="preserve">======
ID#AAAAHzCHcA8
    (2021-02-08 23:48:27)
一時的な収入を該当する年に入力してください</t>
      </text>
    </comment>
    <comment authorId="0" ref="A13">
      <text>
        <t xml:space="preserve">======
ID#AAAAHzCHcBE
    (2021-02-08 23:48:27)
毎年の支出予想額を入力してください</t>
      </text>
    </comment>
    <comment authorId="0" ref="A12">
      <text>
        <t xml:space="preserve">======
ID#AAAAHzCHcBA
    (2021-02-08 23:48:27)
自動計算されます</t>
      </text>
    </comment>
    <comment authorId="0" ref="B2">
      <text>
        <t xml:space="preserve">======
ID#AAAAHzCHcA4
    (2021-02-08 23:48:27)
現時点の西暦を上書きしてください。次年以降自動表示されます</t>
      </text>
    </comment>
    <comment authorId="0" ref="A8">
      <text>
        <t xml:space="preserve">======
ID#AAAAHzCHcA0
    (2021-02-08 23:48:27)
毎年の手取り収入予想を入力してください</t>
      </text>
    </comment>
    <comment authorId="0" ref="A3">
      <text>
        <t xml:space="preserve">======
ID#AAAAHzCHcAw
    (2021-02-08 23:48:27)
（　　）に名前や続柄を入力してください</t>
      </text>
    </comment>
    <comment authorId="0" ref="B3">
      <text>
        <t xml:space="preserve">======
ID#AAAAHzCHcAs
    (2021-02-08 23:48:27)
年齢を上書きしてください。次年以降自動表示されます</t>
      </text>
    </comment>
    <comment authorId="0" ref="A24">
      <text>
        <t xml:space="preserve">======
ID#AAAAHzCHcAo
    (2021-02-08 23:48:27)
自動計算されます</t>
      </text>
    </comment>
  </commentList>
  <extLst>
    <ext uri="GoogleSheetsCustomDataVersion1">
      <go:sheetsCustomData xmlns:go="http://customooxmlschemas.google.com/" r:id="rId1" roundtripDataSignature="AMtx7mhImJl9mT4/ZH6OB80fNO9JBH2Fcg=="/>
    </ext>
  </extLst>
</comments>
</file>

<file path=xl/sharedStrings.xml><?xml version="1.0" encoding="utf-8"?>
<sst xmlns="http://schemas.openxmlformats.org/spreadsheetml/2006/main" count="83" uniqueCount="72">
  <si>
    <t>年</t>
  </si>
  <si>
    <t>（　自　分　）の年齢</t>
  </si>
  <si>
    <t>（　相　手　）の年齢</t>
  </si>
  <si>
    <t>（　子　供　）の年齢</t>
  </si>
  <si>
    <t>ライフイベント</t>
  </si>
  <si>
    <t>（　夫　）の収入</t>
  </si>
  <si>
    <t>（　妻　）の収入</t>
  </si>
  <si>
    <t>一時的な収入</t>
  </si>
  <si>
    <t>その他不労所得</t>
  </si>
  <si>
    <t>収入合計（Ａ）</t>
  </si>
  <si>
    <t>基本生活費</t>
  </si>
  <si>
    <t>住居関連費</t>
  </si>
  <si>
    <t>車両費</t>
  </si>
  <si>
    <t>不労所得税金</t>
  </si>
  <si>
    <t>教育費</t>
  </si>
  <si>
    <t>保険料</t>
  </si>
  <si>
    <t>医療費</t>
  </si>
  <si>
    <t>レジャー費</t>
  </si>
  <si>
    <t>投資信託</t>
  </si>
  <si>
    <t>家電等特別費</t>
  </si>
  <si>
    <t>支出合計（Ｂ）</t>
  </si>
  <si>
    <t>年間収支（Ａ-Ｂ）</t>
  </si>
  <si>
    <t>貯蓄残高</t>
  </si>
  <si>
    <t>初期貯蓄</t>
  </si>
  <si>
    <t>インフレ</t>
  </si>
  <si>
    <t>利回り</t>
  </si>
  <si>
    <t>昇給率</t>
  </si>
  <si>
    <t>年金倍率</t>
  </si>
  <si>
    <t>幼稚園</t>
  </si>
  <si>
    <t>小学校</t>
  </si>
  <si>
    <t>中学</t>
  </si>
  <si>
    <t>高校</t>
  </si>
  <si>
    <t>初年度合計</t>
  </si>
  <si>
    <t>2年目以降</t>
  </si>
  <si>
    <t>4歳</t>
  </si>
  <si>
    <t>5歳</t>
  </si>
  <si>
    <t>6歳</t>
  </si>
  <si>
    <t>1年</t>
  </si>
  <si>
    <t>2年</t>
  </si>
  <si>
    <t>3年</t>
  </si>
  <si>
    <t>4年</t>
  </si>
  <si>
    <t>5年</t>
  </si>
  <si>
    <t>6年</t>
  </si>
  <si>
    <t>国公立（4年）</t>
  </si>
  <si>
    <t>公立</t>
  </si>
  <si>
    <t>学習費総額</t>
  </si>
  <si>
    <t>国公立（6年）</t>
  </si>
  <si>
    <t>私立文科系</t>
  </si>
  <si>
    <t>私立理・工系</t>
  </si>
  <si>
    <t>私立</t>
  </si>
  <si>
    <t>私立医・歯科（6年）</t>
  </si>
  <si>
    <t>私立薬学（6年）</t>
  </si>
  <si>
    <t>公立短大（2年）</t>
  </si>
  <si>
    <t>私立短大（2年）</t>
  </si>
  <si>
    <t>月(万)</t>
  </si>
  <si>
    <t>年間</t>
  </si>
  <si>
    <t>食費</t>
  </si>
  <si>
    <t>光熱水費</t>
  </si>
  <si>
    <t>通信費</t>
  </si>
  <si>
    <t>交通費</t>
  </si>
  <si>
    <t>日用品費</t>
  </si>
  <si>
    <t>夫婦の小遣い</t>
  </si>
  <si>
    <t>合計</t>
  </si>
  <si>
    <t>家賃</t>
  </si>
  <si>
    <t>子供の小遣い(年齢)</t>
  </si>
  <si>
    <t>年間の金額(万円)</t>
  </si>
  <si>
    <t>年齢</t>
  </si>
  <si>
    <t>平均額</t>
  </si>
  <si>
    <t>自己負担割合</t>
  </si>
  <si>
    <t>自己負担額(万円)</t>
  </si>
  <si>
    <t>資産全体の現金額(万円)</t>
  </si>
  <si>
    <t>資産が少ない間に投資する総資産に対する割合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</si>
</sst>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5">
    <font>
      <sz val="11.0"/>
      <color rgb="FF000000"/>
      <name val="MS PGothic"/>
    </font>
    <font>
      <sz val="11.0"/>
      <color theme="1"/>
      <name val="MS PGothic"/>
    </font>
    <font>
      <sz val="9.0"/>
      <color rgb="FF000000"/>
      <name val="MS PGothic"/>
    </font>
    <font>
      <color theme="1"/>
      <name val="Calibri"/>
    </font>
    <font>
      <color rgb="FFD9D9D9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center" wrapText="0"/>
    </xf>
    <xf borderId="0" fillId="0" fontId="0" numFmtId="0" xfId="0" applyAlignment="1" applyFont="1">
      <alignment shrinkToFit="0" vertical="center" wrapText="0"/>
    </xf>
    <xf borderId="1" fillId="2" fontId="0" numFmtId="0" xfId="0" applyAlignment="1" applyBorder="1" applyFill="1" applyFont="1">
      <alignment horizontal="center" shrinkToFit="0" vertical="center" wrapText="0"/>
    </xf>
    <xf borderId="1" fillId="0" fontId="0" numFmtId="0" xfId="0" applyAlignment="1" applyBorder="1" applyFont="1">
      <alignment horizontal="right" shrinkToFit="0" vertical="center" wrapText="0"/>
    </xf>
    <xf borderId="1" fillId="0" fontId="0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1" fillId="2" fontId="0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2" fontId="0" numFmtId="4" xfId="0" applyAlignment="1" applyBorder="1" applyFont="1" applyNumberFormat="1">
      <alignment horizontal="center" shrinkToFit="0" vertical="center" wrapText="0"/>
    </xf>
    <xf borderId="1" fillId="0" fontId="0" numFmtId="164" xfId="0" applyAlignment="1" applyBorder="1" applyFont="1" applyNumberFormat="1">
      <alignment shrinkToFit="0" vertical="center" wrapText="0"/>
    </xf>
    <xf borderId="3" fillId="2" fontId="0" numFmtId="4" xfId="0" applyAlignment="1" applyBorder="1" applyFont="1" applyNumberFormat="1">
      <alignment horizontal="center" shrinkToFit="0" vertical="center" wrapText="0"/>
    </xf>
    <xf borderId="4" fillId="0" fontId="0" numFmtId="164" xfId="0" applyAlignment="1" applyBorder="1" applyFont="1" applyNumberFormat="1">
      <alignment shrinkToFit="0" vertical="center" wrapText="0"/>
    </xf>
    <xf borderId="3" fillId="0" fontId="0" numFmtId="164" xfId="0" applyAlignment="1" applyBorder="1" applyFont="1" applyNumberFormat="1">
      <alignment shrinkToFit="0" vertical="center" wrapText="0"/>
    </xf>
    <xf borderId="5" fillId="0" fontId="0" numFmtId="164" xfId="0" applyAlignment="1" applyBorder="1" applyFont="1" applyNumberFormat="1">
      <alignment shrinkToFit="0" vertical="center" wrapText="0"/>
    </xf>
    <xf borderId="6" fillId="2" fontId="0" numFmtId="0" xfId="0" applyAlignment="1" applyBorder="1" applyFont="1">
      <alignment horizontal="center" shrinkToFit="0" vertical="center" wrapText="0"/>
    </xf>
    <xf borderId="7" fillId="0" fontId="0" numFmtId="164" xfId="0" applyAlignment="1" applyBorder="1" applyFont="1" applyNumberFormat="1">
      <alignment shrinkToFit="0" vertical="center" wrapText="0"/>
    </xf>
    <xf borderId="8" fillId="3" fontId="0" numFmtId="0" xfId="0" applyAlignment="1" applyBorder="1" applyFill="1" applyFont="1">
      <alignment horizontal="center" shrinkToFit="0" vertical="center" wrapText="0"/>
    </xf>
    <xf borderId="1" fillId="0" fontId="3" numFmtId="0" xfId="0" applyAlignment="1" applyBorder="1" applyFont="1">
      <alignment vertical="center"/>
    </xf>
    <xf borderId="9" fillId="3" fontId="0" numFmtId="0" xfId="0" applyAlignment="1" applyBorder="1" applyFont="1">
      <alignment horizontal="center" shrinkToFit="0" vertical="center" wrapText="0"/>
    </xf>
    <xf borderId="1" fillId="3" fontId="0" numFmtId="0" xfId="0" applyAlignment="1" applyBorder="1" applyFont="1">
      <alignment horizontal="center" shrinkToFit="0" vertical="center" wrapText="0"/>
    </xf>
    <xf borderId="2" fillId="0" fontId="0" numFmtId="164" xfId="0" applyAlignment="1" applyBorder="1" applyFont="1" applyNumberFormat="1">
      <alignment shrinkToFit="0" vertical="center" wrapText="0"/>
    </xf>
    <xf borderId="3" fillId="3" fontId="0" numFmtId="0" xfId="0" applyAlignment="1" applyBorder="1" applyFont="1">
      <alignment horizontal="center" shrinkToFit="0" vertical="center" wrapText="0"/>
    </xf>
    <xf borderId="10" fillId="3" fontId="0" numFmtId="0" xfId="0" applyAlignment="1" applyBorder="1" applyFont="1">
      <alignment horizontal="center" shrinkToFit="0" vertical="center" wrapText="0"/>
    </xf>
    <xf borderId="11" fillId="4" fontId="0" numFmtId="0" xfId="0" applyAlignment="1" applyBorder="1" applyFill="1" applyFont="1">
      <alignment horizontal="center" shrinkToFit="0" vertical="center" wrapText="0"/>
    </xf>
    <xf borderId="12" fillId="0" fontId="0" numFmtId="164" xfId="0" applyAlignment="1" applyBorder="1" applyFont="1" applyNumberFormat="1">
      <alignment shrinkToFit="0" vertical="center" wrapText="0"/>
    </xf>
    <xf borderId="13" fillId="2" fontId="0" numFmtId="0" xfId="0" applyAlignment="1" applyBorder="1" applyFont="1">
      <alignment horizontal="center" shrinkToFit="0" vertical="center" wrapText="0"/>
    </xf>
    <xf borderId="14" fillId="0" fontId="1" numFmtId="0" xfId="0" applyAlignment="1" applyBorder="1" applyFont="1">
      <alignment vertical="center"/>
    </xf>
    <xf borderId="14" fillId="0" fontId="0" numFmtId="0" xfId="0" applyAlignment="1" applyBorder="1" applyFont="1">
      <alignment horizontal="right" vertical="center"/>
    </xf>
    <xf borderId="0" fillId="0" fontId="1" numFmtId="0" xfId="0" applyAlignment="1" applyFont="1">
      <alignment vertical="center"/>
    </xf>
    <xf borderId="0" fillId="0" fontId="0" numFmtId="10" xfId="0" applyAlignment="1" applyFont="1" applyNumberFormat="1">
      <alignment horizontal="right" vertical="center"/>
    </xf>
    <xf borderId="0" fillId="0" fontId="0" numFmtId="10" xfId="0" applyAlignment="1" applyFont="1" applyNumberFormat="1">
      <alignment shrinkToFit="0" vertical="center" wrapText="0"/>
    </xf>
    <xf borderId="0" fillId="0" fontId="0" numFmtId="0" xfId="0" applyAlignment="1" applyFont="1">
      <alignment vertical="center"/>
    </xf>
    <xf borderId="0" fillId="0" fontId="0" numFmtId="9" xfId="0" applyAlignment="1" applyFont="1" applyNumberFormat="1">
      <alignment horizontal="right" readingOrder="0" vertical="center"/>
    </xf>
    <xf borderId="0" fillId="0" fontId="0" numFmtId="9" xfId="0" applyAlignment="1" applyFont="1" applyNumberFormat="1">
      <alignment shrinkToFit="0" vertical="center" wrapText="0"/>
    </xf>
    <xf borderId="0" fillId="0" fontId="0" numFmtId="4" xfId="0" applyAlignment="1" applyFont="1" applyNumberFormat="1">
      <alignment shrinkToFit="0" vertical="center" wrapText="0"/>
    </xf>
    <xf borderId="2" fillId="0" fontId="0" numFmtId="0" xfId="0" applyAlignment="1" applyBorder="1" applyFont="1">
      <alignment shrinkToFit="0" vertical="center" wrapText="0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0" numFmtId="0" xfId="0" applyAlignment="1" applyFont="1">
      <alignment readingOrder="0" shrinkToFit="0" vertical="center" wrapText="0"/>
    </xf>
    <xf borderId="0" fillId="0" fontId="0" numFmtId="0" xfId="0" applyAlignment="1" applyFont="1">
      <alignment shrinkToFit="0" vertical="center" wrapText="1"/>
    </xf>
    <xf borderId="0" fillId="0" fontId="4" numFmtId="0" xfId="0" applyAlignment="1" applyFont="1">
      <alignment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9.0"/>
    <col customWidth="1" min="2" max="80" width="7.5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8.75" customHeight="1">
      <c r="A2" s="2" t="s">
        <v>0</v>
      </c>
      <c r="B2" s="3">
        <v>2020.0</v>
      </c>
      <c r="C2" s="3">
        <f t="shared" ref="C2:CB2" si="1">+B2+1</f>
        <v>2021</v>
      </c>
      <c r="D2" s="3">
        <f t="shared" si="1"/>
        <v>2022</v>
      </c>
      <c r="E2" s="3">
        <f t="shared" si="1"/>
        <v>2023</v>
      </c>
      <c r="F2" s="3">
        <f t="shared" si="1"/>
        <v>2024</v>
      </c>
      <c r="G2" s="3">
        <f t="shared" si="1"/>
        <v>2025</v>
      </c>
      <c r="H2" s="3">
        <f t="shared" si="1"/>
        <v>2026</v>
      </c>
      <c r="I2" s="3">
        <f t="shared" si="1"/>
        <v>2027</v>
      </c>
      <c r="J2" s="3">
        <f t="shared" si="1"/>
        <v>2028</v>
      </c>
      <c r="K2" s="3">
        <f t="shared" si="1"/>
        <v>2029</v>
      </c>
      <c r="L2" s="3">
        <f t="shared" si="1"/>
        <v>2030</v>
      </c>
      <c r="M2" s="3">
        <f t="shared" si="1"/>
        <v>2031</v>
      </c>
      <c r="N2" s="3">
        <f t="shared" si="1"/>
        <v>2032</v>
      </c>
      <c r="O2" s="3">
        <f t="shared" si="1"/>
        <v>2033</v>
      </c>
      <c r="P2" s="3">
        <f t="shared" si="1"/>
        <v>2034</v>
      </c>
      <c r="Q2" s="3">
        <f t="shared" si="1"/>
        <v>2035</v>
      </c>
      <c r="R2" s="3">
        <f t="shared" si="1"/>
        <v>2036</v>
      </c>
      <c r="S2" s="3">
        <f t="shared" si="1"/>
        <v>2037</v>
      </c>
      <c r="T2" s="3">
        <f t="shared" si="1"/>
        <v>2038</v>
      </c>
      <c r="U2" s="3">
        <f t="shared" si="1"/>
        <v>2039</v>
      </c>
      <c r="V2" s="3">
        <f t="shared" si="1"/>
        <v>2040</v>
      </c>
      <c r="W2" s="3">
        <f t="shared" si="1"/>
        <v>2041</v>
      </c>
      <c r="X2" s="3">
        <f t="shared" si="1"/>
        <v>2042</v>
      </c>
      <c r="Y2" s="3">
        <f t="shared" si="1"/>
        <v>2043</v>
      </c>
      <c r="Z2" s="3">
        <f t="shared" si="1"/>
        <v>2044</v>
      </c>
      <c r="AA2" s="3">
        <f t="shared" si="1"/>
        <v>2045</v>
      </c>
      <c r="AB2" s="3">
        <f t="shared" si="1"/>
        <v>2046</v>
      </c>
      <c r="AC2" s="3">
        <f t="shared" si="1"/>
        <v>2047</v>
      </c>
      <c r="AD2" s="3">
        <f t="shared" si="1"/>
        <v>2048</v>
      </c>
      <c r="AE2" s="3">
        <f t="shared" si="1"/>
        <v>2049</v>
      </c>
      <c r="AF2" s="3">
        <f t="shared" si="1"/>
        <v>2050</v>
      </c>
      <c r="AG2" s="3">
        <f t="shared" si="1"/>
        <v>2051</v>
      </c>
      <c r="AH2" s="3">
        <f t="shared" si="1"/>
        <v>2052</v>
      </c>
      <c r="AI2" s="3">
        <f t="shared" si="1"/>
        <v>2053</v>
      </c>
      <c r="AJ2" s="3">
        <f t="shared" si="1"/>
        <v>2054</v>
      </c>
      <c r="AK2" s="3">
        <f t="shared" si="1"/>
        <v>2055</v>
      </c>
      <c r="AL2" s="3">
        <f t="shared" si="1"/>
        <v>2056</v>
      </c>
      <c r="AM2" s="3">
        <f t="shared" si="1"/>
        <v>2057</v>
      </c>
      <c r="AN2" s="3">
        <f t="shared" si="1"/>
        <v>2058</v>
      </c>
      <c r="AO2" s="3">
        <f t="shared" si="1"/>
        <v>2059</v>
      </c>
      <c r="AP2" s="3">
        <f t="shared" si="1"/>
        <v>2060</v>
      </c>
      <c r="AQ2" s="3">
        <f t="shared" si="1"/>
        <v>2061</v>
      </c>
      <c r="AR2" s="3">
        <f t="shared" si="1"/>
        <v>2062</v>
      </c>
      <c r="AS2" s="3">
        <f t="shared" si="1"/>
        <v>2063</v>
      </c>
      <c r="AT2" s="3">
        <f t="shared" si="1"/>
        <v>2064</v>
      </c>
      <c r="AU2" s="3">
        <f t="shared" si="1"/>
        <v>2065</v>
      </c>
      <c r="AV2" s="3">
        <f t="shared" si="1"/>
        <v>2066</v>
      </c>
      <c r="AW2" s="3">
        <f t="shared" si="1"/>
        <v>2067</v>
      </c>
      <c r="AX2" s="3">
        <f t="shared" si="1"/>
        <v>2068</v>
      </c>
      <c r="AY2" s="3">
        <f t="shared" si="1"/>
        <v>2069</v>
      </c>
      <c r="AZ2" s="3">
        <f t="shared" si="1"/>
        <v>2070</v>
      </c>
      <c r="BA2" s="3">
        <f t="shared" si="1"/>
        <v>2071</v>
      </c>
      <c r="BB2" s="3">
        <f t="shared" si="1"/>
        <v>2072</v>
      </c>
      <c r="BC2" s="3">
        <f t="shared" si="1"/>
        <v>2073</v>
      </c>
      <c r="BD2" s="3">
        <f t="shared" si="1"/>
        <v>2074</v>
      </c>
      <c r="BE2" s="3">
        <f t="shared" si="1"/>
        <v>2075</v>
      </c>
      <c r="BF2" s="3">
        <f t="shared" si="1"/>
        <v>2076</v>
      </c>
      <c r="BG2" s="3">
        <f t="shared" si="1"/>
        <v>2077</v>
      </c>
      <c r="BH2" s="3">
        <f t="shared" si="1"/>
        <v>2078</v>
      </c>
      <c r="BI2" s="3">
        <f t="shared" si="1"/>
        <v>2079</v>
      </c>
      <c r="BJ2" s="3">
        <f t="shared" si="1"/>
        <v>2080</v>
      </c>
      <c r="BK2" s="3">
        <f t="shared" si="1"/>
        <v>2081</v>
      </c>
      <c r="BL2" s="3">
        <f t="shared" si="1"/>
        <v>2082</v>
      </c>
      <c r="BM2" s="3">
        <f t="shared" si="1"/>
        <v>2083</v>
      </c>
      <c r="BN2" s="3">
        <f t="shared" si="1"/>
        <v>2084</v>
      </c>
      <c r="BO2" s="3">
        <f t="shared" si="1"/>
        <v>2085</v>
      </c>
      <c r="BP2" s="3">
        <f t="shared" si="1"/>
        <v>2086</v>
      </c>
      <c r="BQ2" s="3">
        <f t="shared" si="1"/>
        <v>2087</v>
      </c>
      <c r="BR2" s="3">
        <f t="shared" si="1"/>
        <v>2088</v>
      </c>
      <c r="BS2" s="3">
        <f t="shared" si="1"/>
        <v>2089</v>
      </c>
      <c r="BT2" s="3">
        <f t="shared" si="1"/>
        <v>2090</v>
      </c>
      <c r="BU2" s="3">
        <f t="shared" si="1"/>
        <v>2091</v>
      </c>
      <c r="BV2" s="3">
        <f t="shared" si="1"/>
        <v>2092</v>
      </c>
      <c r="BW2" s="3">
        <f t="shared" si="1"/>
        <v>2093</v>
      </c>
      <c r="BX2" s="3">
        <f t="shared" si="1"/>
        <v>2094</v>
      </c>
      <c r="BY2" s="3">
        <f t="shared" si="1"/>
        <v>2095</v>
      </c>
      <c r="BZ2" s="3">
        <f t="shared" si="1"/>
        <v>2096</v>
      </c>
      <c r="CA2" s="3">
        <f t="shared" si="1"/>
        <v>2097</v>
      </c>
      <c r="CB2" s="3">
        <f t="shared" si="1"/>
        <v>2098</v>
      </c>
    </row>
    <row r="3" ht="22.5" customHeight="1">
      <c r="A3" s="2" t="s">
        <v>1</v>
      </c>
      <c r="B3" s="3">
        <v>18.0</v>
      </c>
      <c r="C3" s="4">
        <f t="shared" ref="C3:BL3" si="2">B3+1</f>
        <v>19</v>
      </c>
      <c r="D3" s="4">
        <f t="shared" si="2"/>
        <v>20</v>
      </c>
      <c r="E3" s="4">
        <f t="shared" si="2"/>
        <v>21</v>
      </c>
      <c r="F3" s="4">
        <f t="shared" si="2"/>
        <v>22</v>
      </c>
      <c r="G3" s="4">
        <f t="shared" si="2"/>
        <v>23</v>
      </c>
      <c r="H3" s="4">
        <f t="shared" si="2"/>
        <v>24</v>
      </c>
      <c r="I3" s="4">
        <f t="shared" si="2"/>
        <v>25</v>
      </c>
      <c r="J3" s="4">
        <f t="shared" si="2"/>
        <v>26</v>
      </c>
      <c r="K3" s="4">
        <f t="shared" si="2"/>
        <v>27</v>
      </c>
      <c r="L3" s="4">
        <f t="shared" si="2"/>
        <v>28</v>
      </c>
      <c r="M3" s="4">
        <f t="shared" si="2"/>
        <v>29</v>
      </c>
      <c r="N3" s="4">
        <f t="shared" si="2"/>
        <v>30</v>
      </c>
      <c r="O3" s="4">
        <f t="shared" si="2"/>
        <v>31</v>
      </c>
      <c r="P3" s="4">
        <f t="shared" si="2"/>
        <v>32</v>
      </c>
      <c r="Q3" s="4">
        <f t="shared" si="2"/>
        <v>33</v>
      </c>
      <c r="R3" s="4">
        <f t="shared" si="2"/>
        <v>34</v>
      </c>
      <c r="S3" s="4">
        <f t="shared" si="2"/>
        <v>35</v>
      </c>
      <c r="T3" s="4">
        <f t="shared" si="2"/>
        <v>36</v>
      </c>
      <c r="U3" s="4">
        <f t="shared" si="2"/>
        <v>37</v>
      </c>
      <c r="V3" s="4">
        <f t="shared" si="2"/>
        <v>38</v>
      </c>
      <c r="W3" s="4">
        <f t="shared" si="2"/>
        <v>39</v>
      </c>
      <c r="X3" s="4">
        <f t="shared" si="2"/>
        <v>40</v>
      </c>
      <c r="Y3" s="4">
        <f t="shared" si="2"/>
        <v>41</v>
      </c>
      <c r="Z3" s="4">
        <f t="shared" si="2"/>
        <v>42</v>
      </c>
      <c r="AA3" s="4">
        <f t="shared" si="2"/>
        <v>43</v>
      </c>
      <c r="AB3" s="4">
        <f t="shared" si="2"/>
        <v>44</v>
      </c>
      <c r="AC3" s="4">
        <f t="shared" si="2"/>
        <v>45</v>
      </c>
      <c r="AD3" s="4">
        <f t="shared" si="2"/>
        <v>46</v>
      </c>
      <c r="AE3" s="4">
        <f t="shared" si="2"/>
        <v>47</v>
      </c>
      <c r="AF3" s="4">
        <f t="shared" si="2"/>
        <v>48</v>
      </c>
      <c r="AG3" s="4">
        <f t="shared" si="2"/>
        <v>49</v>
      </c>
      <c r="AH3" s="4">
        <f t="shared" si="2"/>
        <v>50</v>
      </c>
      <c r="AI3" s="4">
        <f t="shared" si="2"/>
        <v>51</v>
      </c>
      <c r="AJ3" s="4">
        <f t="shared" si="2"/>
        <v>52</v>
      </c>
      <c r="AK3" s="4">
        <f t="shared" si="2"/>
        <v>53</v>
      </c>
      <c r="AL3" s="4">
        <f t="shared" si="2"/>
        <v>54</v>
      </c>
      <c r="AM3" s="4">
        <f t="shared" si="2"/>
        <v>55</v>
      </c>
      <c r="AN3" s="4">
        <f t="shared" si="2"/>
        <v>56</v>
      </c>
      <c r="AO3" s="4">
        <f t="shared" si="2"/>
        <v>57</v>
      </c>
      <c r="AP3" s="4">
        <f t="shared" si="2"/>
        <v>58</v>
      </c>
      <c r="AQ3" s="4">
        <f t="shared" si="2"/>
        <v>59</v>
      </c>
      <c r="AR3" s="4">
        <f t="shared" si="2"/>
        <v>60</v>
      </c>
      <c r="AS3" s="4">
        <f t="shared" si="2"/>
        <v>61</v>
      </c>
      <c r="AT3" s="4">
        <f t="shared" si="2"/>
        <v>62</v>
      </c>
      <c r="AU3" s="4">
        <f t="shared" si="2"/>
        <v>63</v>
      </c>
      <c r="AV3" s="4">
        <f t="shared" si="2"/>
        <v>64</v>
      </c>
      <c r="AW3" s="4">
        <f t="shared" si="2"/>
        <v>65</v>
      </c>
      <c r="AX3" s="4">
        <f t="shared" si="2"/>
        <v>66</v>
      </c>
      <c r="AY3" s="4">
        <f t="shared" si="2"/>
        <v>67</v>
      </c>
      <c r="AZ3" s="4">
        <f t="shared" si="2"/>
        <v>68</v>
      </c>
      <c r="BA3" s="4">
        <f t="shared" si="2"/>
        <v>69</v>
      </c>
      <c r="BB3" s="4">
        <f t="shared" si="2"/>
        <v>70</v>
      </c>
      <c r="BC3" s="4">
        <f t="shared" si="2"/>
        <v>71</v>
      </c>
      <c r="BD3" s="4">
        <f t="shared" si="2"/>
        <v>72</v>
      </c>
      <c r="BE3" s="4">
        <f t="shared" si="2"/>
        <v>73</v>
      </c>
      <c r="BF3" s="4">
        <f t="shared" si="2"/>
        <v>74</v>
      </c>
      <c r="BG3" s="4">
        <f t="shared" si="2"/>
        <v>75</v>
      </c>
      <c r="BH3" s="4">
        <f t="shared" si="2"/>
        <v>76</v>
      </c>
      <c r="BI3" s="4">
        <f t="shared" si="2"/>
        <v>77</v>
      </c>
      <c r="BJ3" s="4">
        <f t="shared" si="2"/>
        <v>78</v>
      </c>
      <c r="BK3" s="4">
        <f t="shared" si="2"/>
        <v>79</v>
      </c>
      <c r="BL3" s="4">
        <f t="shared" si="2"/>
        <v>80</v>
      </c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ht="22.5" customHeight="1">
      <c r="A4" s="2" t="s">
        <v>2</v>
      </c>
      <c r="B4" s="3">
        <v>16.0</v>
      </c>
      <c r="C4" s="4">
        <f t="shared" ref="C4:CB4" si="3">B4+1</f>
        <v>17</v>
      </c>
      <c r="D4" s="4">
        <f t="shared" si="3"/>
        <v>18</v>
      </c>
      <c r="E4" s="4">
        <f t="shared" si="3"/>
        <v>19</v>
      </c>
      <c r="F4" s="4">
        <f t="shared" si="3"/>
        <v>20</v>
      </c>
      <c r="G4" s="4">
        <f t="shared" si="3"/>
        <v>21</v>
      </c>
      <c r="H4" s="4">
        <f t="shared" si="3"/>
        <v>22</v>
      </c>
      <c r="I4" s="4">
        <f t="shared" si="3"/>
        <v>23</v>
      </c>
      <c r="J4" s="4">
        <f t="shared" si="3"/>
        <v>24</v>
      </c>
      <c r="K4" s="4">
        <f t="shared" si="3"/>
        <v>25</v>
      </c>
      <c r="L4" s="4">
        <f t="shared" si="3"/>
        <v>26</v>
      </c>
      <c r="M4" s="4">
        <f t="shared" si="3"/>
        <v>27</v>
      </c>
      <c r="N4" s="4">
        <f t="shared" si="3"/>
        <v>28</v>
      </c>
      <c r="O4" s="4">
        <f t="shared" si="3"/>
        <v>29</v>
      </c>
      <c r="P4" s="4">
        <f t="shared" si="3"/>
        <v>30</v>
      </c>
      <c r="Q4" s="4">
        <f t="shared" si="3"/>
        <v>31</v>
      </c>
      <c r="R4" s="4">
        <f t="shared" si="3"/>
        <v>32</v>
      </c>
      <c r="S4" s="4">
        <f t="shared" si="3"/>
        <v>33</v>
      </c>
      <c r="T4" s="4">
        <f t="shared" si="3"/>
        <v>34</v>
      </c>
      <c r="U4" s="4">
        <f t="shared" si="3"/>
        <v>35</v>
      </c>
      <c r="V4" s="4">
        <f t="shared" si="3"/>
        <v>36</v>
      </c>
      <c r="W4" s="4">
        <f t="shared" si="3"/>
        <v>37</v>
      </c>
      <c r="X4" s="4">
        <f t="shared" si="3"/>
        <v>38</v>
      </c>
      <c r="Y4" s="4">
        <f t="shared" si="3"/>
        <v>39</v>
      </c>
      <c r="Z4" s="4">
        <f t="shared" si="3"/>
        <v>40</v>
      </c>
      <c r="AA4" s="4">
        <f t="shared" si="3"/>
        <v>41</v>
      </c>
      <c r="AB4" s="4">
        <f t="shared" si="3"/>
        <v>42</v>
      </c>
      <c r="AC4" s="4">
        <f t="shared" si="3"/>
        <v>43</v>
      </c>
      <c r="AD4" s="4">
        <f t="shared" si="3"/>
        <v>44</v>
      </c>
      <c r="AE4" s="4">
        <f t="shared" si="3"/>
        <v>45</v>
      </c>
      <c r="AF4" s="4">
        <f t="shared" si="3"/>
        <v>46</v>
      </c>
      <c r="AG4" s="4">
        <f t="shared" si="3"/>
        <v>47</v>
      </c>
      <c r="AH4" s="4">
        <f t="shared" si="3"/>
        <v>48</v>
      </c>
      <c r="AI4" s="4">
        <f t="shared" si="3"/>
        <v>49</v>
      </c>
      <c r="AJ4" s="4">
        <f t="shared" si="3"/>
        <v>50</v>
      </c>
      <c r="AK4" s="4">
        <f t="shared" si="3"/>
        <v>51</v>
      </c>
      <c r="AL4" s="4">
        <f t="shared" si="3"/>
        <v>52</v>
      </c>
      <c r="AM4" s="4">
        <f t="shared" si="3"/>
        <v>53</v>
      </c>
      <c r="AN4" s="4">
        <f t="shared" si="3"/>
        <v>54</v>
      </c>
      <c r="AO4" s="4">
        <f t="shared" si="3"/>
        <v>55</v>
      </c>
      <c r="AP4" s="4">
        <f t="shared" si="3"/>
        <v>56</v>
      </c>
      <c r="AQ4" s="4">
        <f t="shared" si="3"/>
        <v>57</v>
      </c>
      <c r="AR4" s="4">
        <f t="shared" si="3"/>
        <v>58</v>
      </c>
      <c r="AS4" s="4">
        <f t="shared" si="3"/>
        <v>59</v>
      </c>
      <c r="AT4" s="4">
        <f t="shared" si="3"/>
        <v>60</v>
      </c>
      <c r="AU4" s="4">
        <f t="shared" si="3"/>
        <v>61</v>
      </c>
      <c r="AV4" s="4">
        <f t="shared" si="3"/>
        <v>62</v>
      </c>
      <c r="AW4" s="4">
        <f t="shared" si="3"/>
        <v>63</v>
      </c>
      <c r="AX4" s="4">
        <f t="shared" si="3"/>
        <v>64</v>
      </c>
      <c r="AY4" s="4">
        <f t="shared" si="3"/>
        <v>65</v>
      </c>
      <c r="AZ4" s="4">
        <f t="shared" si="3"/>
        <v>66</v>
      </c>
      <c r="BA4" s="4">
        <f t="shared" si="3"/>
        <v>67</v>
      </c>
      <c r="BB4" s="4">
        <f t="shared" si="3"/>
        <v>68</v>
      </c>
      <c r="BC4" s="4">
        <f t="shared" si="3"/>
        <v>69</v>
      </c>
      <c r="BD4" s="4">
        <f t="shared" si="3"/>
        <v>70</v>
      </c>
      <c r="BE4" s="4">
        <f t="shared" si="3"/>
        <v>71</v>
      </c>
      <c r="BF4" s="4">
        <f t="shared" si="3"/>
        <v>72</v>
      </c>
      <c r="BG4" s="4">
        <f t="shared" si="3"/>
        <v>73</v>
      </c>
      <c r="BH4" s="4">
        <f t="shared" si="3"/>
        <v>74</v>
      </c>
      <c r="BI4" s="4">
        <f t="shared" si="3"/>
        <v>75</v>
      </c>
      <c r="BJ4" s="4">
        <f t="shared" si="3"/>
        <v>76</v>
      </c>
      <c r="BK4" s="4">
        <f t="shared" si="3"/>
        <v>77</v>
      </c>
      <c r="BL4" s="4">
        <f t="shared" si="3"/>
        <v>78</v>
      </c>
      <c r="BM4" s="4">
        <f t="shared" si="3"/>
        <v>79</v>
      </c>
      <c r="BN4" s="4">
        <f t="shared" si="3"/>
        <v>80</v>
      </c>
      <c r="BO4" s="4">
        <f t="shared" si="3"/>
        <v>81</v>
      </c>
      <c r="BP4" s="4">
        <f t="shared" si="3"/>
        <v>82</v>
      </c>
      <c r="BQ4" s="4">
        <f t="shared" si="3"/>
        <v>83</v>
      </c>
      <c r="BR4" s="4">
        <f t="shared" si="3"/>
        <v>84</v>
      </c>
      <c r="BS4" s="4">
        <f t="shared" si="3"/>
        <v>85</v>
      </c>
      <c r="BT4" s="4">
        <f t="shared" si="3"/>
        <v>86</v>
      </c>
      <c r="BU4" s="4">
        <f t="shared" si="3"/>
        <v>87</v>
      </c>
      <c r="BV4" s="4">
        <f t="shared" si="3"/>
        <v>88</v>
      </c>
      <c r="BW4" s="4">
        <f t="shared" si="3"/>
        <v>89</v>
      </c>
      <c r="BX4" s="4">
        <f t="shared" si="3"/>
        <v>90</v>
      </c>
      <c r="BY4" s="4">
        <f t="shared" si="3"/>
        <v>91</v>
      </c>
      <c r="BZ4" s="4">
        <f t="shared" si="3"/>
        <v>92</v>
      </c>
      <c r="CA4" s="4">
        <f t="shared" si="3"/>
        <v>93</v>
      </c>
      <c r="CB4" s="4">
        <f t="shared" si="3"/>
        <v>94</v>
      </c>
    </row>
    <row r="5" ht="22.5" customHeight="1">
      <c r="A5" s="2" t="s">
        <v>3</v>
      </c>
      <c r="B5" s="3"/>
      <c r="C5" s="5" t="str">
        <f t="shared" ref="C5:E5" si="4">if(B5="","",B5+1) </f>
        <v/>
      </c>
      <c r="D5" s="5" t="str">
        <f t="shared" si="4"/>
        <v/>
      </c>
      <c r="E5" s="5" t="str">
        <f t="shared" si="4"/>
        <v/>
      </c>
      <c r="F5" s="5">
        <v>0.0</v>
      </c>
      <c r="G5" s="5">
        <f t="shared" ref="G5:CB5" si="5">if(F5="","",F5+1) </f>
        <v>1</v>
      </c>
      <c r="H5" s="5">
        <f t="shared" si="5"/>
        <v>2</v>
      </c>
      <c r="I5" s="5">
        <f t="shared" si="5"/>
        <v>3</v>
      </c>
      <c r="J5" s="5">
        <f t="shared" si="5"/>
        <v>4</v>
      </c>
      <c r="K5" s="5">
        <f t="shared" si="5"/>
        <v>5</v>
      </c>
      <c r="L5" s="5">
        <f t="shared" si="5"/>
        <v>6</v>
      </c>
      <c r="M5" s="5">
        <f t="shared" si="5"/>
        <v>7</v>
      </c>
      <c r="N5" s="5">
        <f t="shared" si="5"/>
        <v>8</v>
      </c>
      <c r="O5" s="5">
        <f t="shared" si="5"/>
        <v>9</v>
      </c>
      <c r="P5" s="5">
        <f t="shared" si="5"/>
        <v>10</v>
      </c>
      <c r="Q5" s="5">
        <f t="shared" si="5"/>
        <v>11</v>
      </c>
      <c r="R5" s="5">
        <f t="shared" si="5"/>
        <v>12</v>
      </c>
      <c r="S5" s="5">
        <f t="shared" si="5"/>
        <v>13</v>
      </c>
      <c r="T5" s="5">
        <f t="shared" si="5"/>
        <v>14</v>
      </c>
      <c r="U5" s="5">
        <f t="shared" si="5"/>
        <v>15</v>
      </c>
      <c r="V5" s="5">
        <f t="shared" si="5"/>
        <v>16</v>
      </c>
      <c r="W5" s="5">
        <f t="shared" si="5"/>
        <v>17</v>
      </c>
      <c r="X5" s="5">
        <f t="shared" si="5"/>
        <v>18</v>
      </c>
      <c r="Y5" s="5">
        <f t="shared" si="5"/>
        <v>19</v>
      </c>
      <c r="Z5" s="5">
        <f t="shared" si="5"/>
        <v>20</v>
      </c>
      <c r="AA5" s="5">
        <f t="shared" si="5"/>
        <v>21</v>
      </c>
      <c r="AB5" s="5">
        <f t="shared" si="5"/>
        <v>22</v>
      </c>
      <c r="AC5" s="5">
        <f t="shared" si="5"/>
        <v>23</v>
      </c>
      <c r="AD5" s="5">
        <f t="shared" si="5"/>
        <v>24</v>
      </c>
      <c r="AE5" s="5">
        <f t="shared" si="5"/>
        <v>25</v>
      </c>
      <c r="AF5" s="5">
        <f t="shared" si="5"/>
        <v>26</v>
      </c>
      <c r="AG5" s="5">
        <f t="shared" si="5"/>
        <v>27</v>
      </c>
      <c r="AH5" s="5">
        <f t="shared" si="5"/>
        <v>28</v>
      </c>
      <c r="AI5" s="5">
        <f t="shared" si="5"/>
        <v>29</v>
      </c>
      <c r="AJ5" s="5">
        <f t="shared" si="5"/>
        <v>30</v>
      </c>
      <c r="AK5" s="5">
        <f t="shared" si="5"/>
        <v>31</v>
      </c>
      <c r="AL5" s="5">
        <f t="shared" si="5"/>
        <v>32</v>
      </c>
      <c r="AM5" s="5">
        <f t="shared" si="5"/>
        <v>33</v>
      </c>
      <c r="AN5" s="5">
        <f t="shared" si="5"/>
        <v>34</v>
      </c>
      <c r="AO5" s="5">
        <f t="shared" si="5"/>
        <v>35</v>
      </c>
      <c r="AP5" s="5">
        <f t="shared" si="5"/>
        <v>36</v>
      </c>
      <c r="AQ5" s="5">
        <f t="shared" si="5"/>
        <v>37</v>
      </c>
      <c r="AR5" s="5">
        <f t="shared" si="5"/>
        <v>38</v>
      </c>
      <c r="AS5" s="5">
        <f t="shared" si="5"/>
        <v>39</v>
      </c>
      <c r="AT5" s="5">
        <f t="shared" si="5"/>
        <v>40</v>
      </c>
      <c r="AU5" s="5">
        <f t="shared" si="5"/>
        <v>41</v>
      </c>
      <c r="AV5" s="5">
        <f t="shared" si="5"/>
        <v>42</v>
      </c>
      <c r="AW5" s="5">
        <f t="shared" si="5"/>
        <v>43</v>
      </c>
      <c r="AX5" s="5">
        <f t="shared" si="5"/>
        <v>44</v>
      </c>
      <c r="AY5" s="5">
        <f t="shared" si="5"/>
        <v>45</v>
      </c>
      <c r="AZ5" s="5">
        <f t="shared" si="5"/>
        <v>46</v>
      </c>
      <c r="BA5" s="5">
        <f t="shared" si="5"/>
        <v>47</v>
      </c>
      <c r="BB5" s="5">
        <f t="shared" si="5"/>
        <v>48</v>
      </c>
      <c r="BC5" s="5">
        <f t="shared" si="5"/>
        <v>49</v>
      </c>
      <c r="BD5" s="5">
        <f t="shared" si="5"/>
        <v>50</v>
      </c>
      <c r="BE5" s="5">
        <f t="shared" si="5"/>
        <v>51</v>
      </c>
      <c r="BF5" s="5">
        <f t="shared" si="5"/>
        <v>52</v>
      </c>
      <c r="BG5" s="5">
        <f t="shared" si="5"/>
        <v>53</v>
      </c>
      <c r="BH5" s="5">
        <f t="shared" si="5"/>
        <v>54</v>
      </c>
      <c r="BI5" s="5">
        <f t="shared" si="5"/>
        <v>55</v>
      </c>
      <c r="BJ5" s="5">
        <f t="shared" si="5"/>
        <v>56</v>
      </c>
      <c r="BK5" s="5">
        <f t="shared" si="5"/>
        <v>57</v>
      </c>
      <c r="BL5" s="5">
        <f t="shared" si="5"/>
        <v>58</v>
      </c>
      <c r="BM5" s="5">
        <f t="shared" si="5"/>
        <v>59</v>
      </c>
      <c r="BN5" s="5">
        <f t="shared" si="5"/>
        <v>60</v>
      </c>
      <c r="BO5" s="5">
        <f t="shared" si="5"/>
        <v>61</v>
      </c>
      <c r="BP5" s="5">
        <f t="shared" si="5"/>
        <v>62</v>
      </c>
      <c r="BQ5" s="5">
        <f t="shared" si="5"/>
        <v>63</v>
      </c>
      <c r="BR5" s="5">
        <f t="shared" si="5"/>
        <v>64</v>
      </c>
      <c r="BS5" s="5">
        <f t="shared" si="5"/>
        <v>65</v>
      </c>
      <c r="BT5" s="5">
        <f t="shared" si="5"/>
        <v>66</v>
      </c>
      <c r="BU5" s="5">
        <f t="shared" si="5"/>
        <v>67</v>
      </c>
      <c r="BV5" s="5">
        <f t="shared" si="5"/>
        <v>68</v>
      </c>
      <c r="BW5" s="5">
        <f t="shared" si="5"/>
        <v>69</v>
      </c>
      <c r="BX5" s="5">
        <f t="shared" si="5"/>
        <v>70</v>
      </c>
      <c r="BY5" s="5">
        <f t="shared" si="5"/>
        <v>71</v>
      </c>
      <c r="BZ5" s="5">
        <f t="shared" si="5"/>
        <v>72</v>
      </c>
      <c r="CA5" s="5">
        <f t="shared" si="5"/>
        <v>73</v>
      </c>
      <c r="CB5" s="5">
        <f t="shared" si="5"/>
        <v>74</v>
      </c>
    </row>
    <row r="6" ht="22.5" customHeight="1">
      <c r="A6" s="2" t="s">
        <v>3</v>
      </c>
      <c r="B6" s="3"/>
      <c r="C6" s="6" t="str">
        <f t="shared" ref="C6:CB6" si="6">if(B6="","",B6+1) </f>
        <v/>
      </c>
      <c r="D6" s="6" t="str">
        <f t="shared" si="6"/>
        <v/>
      </c>
      <c r="E6" s="6" t="str">
        <f t="shared" si="6"/>
        <v/>
      </c>
      <c r="F6" s="6" t="str">
        <f t="shared" si="6"/>
        <v/>
      </c>
      <c r="G6" s="6" t="str">
        <f t="shared" si="6"/>
        <v/>
      </c>
      <c r="H6" s="6" t="str">
        <f t="shared" si="6"/>
        <v/>
      </c>
      <c r="I6" s="6" t="str">
        <f t="shared" si="6"/>
        <v/>
      </c>
      <c r="J6" s="6" t="str">
        <f t="shared" si="6"/>
        <v/>
      </c>
      <c r="K6" s="6" t="str">
        <f t="shared" si="6"/>
        <v/>
      </c>
      <c r="L6" s="6" t="str">
        <f t="shared" si="6"/>
        <v/>
      </c>
      <c r="M6" s="6" t="str">
        <f t="shared" si="6"/>
        <v/>
      </c>
      <c r="N6" s="6" t="str">
        <f t="shared" si="6"/>
        <v/>
      </c>
      <c r="O6" s="6" t="str">
        <f t="shared" si="6"/>
        <v/>
      </c>
      <c r="P6" s="6" t="str">
        <f t="shared" si="6"/>
        <v/>
      </c>
      <c r="Q6" s="6" t="str">
        <f t="shared" si="6"/>
        <v/>
      </c>
      <c r="R6" s="6" t="str">
        <f t="shared" si="6"/>
        <v/>
      </c>
      <c r="S6" s="6" t="str">
        <f t="shared" si="6"/>
        <v/>
      </c>
      <c r="T6" s="6" t="str">
        <f t="shared" si="6"/>
        <v/>
      </c>
      <c r="U6" s="6" t="str">
        <f t="shared" si="6"/>
        <v/>
      </c>
      <c r="V6" s="6" t="str">
        <f t="shared" si="6"/>
        <v/>
      </c>
      <c r="W6" s="6" t="str">
        <f t="shared" si="6"/>
        <v/>
      </c>
      <c r="X6" s="6" t="str">
        <f t="shared" si="6"/>
        <v/>
      </c>
      <c r="Y6" s="6" t="str">
        <f t="shared" si="6"/>
        <v/>
      </c>
      <c r="Z6" s="6" t="str">
        <f t="shared" si="6"/>
        <v/>
      </c>
      <c r="AA6" s="6" t="str">
        <f t="shared" si="6"/>
        <v/>
      </c>
      <c r="AB6" s="6" t="str">
        <f t="shared" si="6"/>
        <v/>
      </c>
      <c r="AC6" s="6" t="str">
        <f t="shared" si="6"/>
        <v/>
      </c>
      <c r="AD6" s="6" t="str">
        <f t="shared" si="6"/>
        <v/>
      </c>
      <c r="AE6" s="6" t="str">
        <f t="shared" si="6"/>
        <v/>
      </c>
      <c r="AF6" s="6" t="str">
        <f t="shared" si="6"/>
        <v/>
      </c>
      <c r="AG6" s="6" t="str">
        <f t="shared" si="6"/>
        <v/>
      </c>
      <c r="AH6" s="6" t="str">
        <f t="shared" si="6"/>
        <v/>
      </c>
      <c r="AI6" s="6" t="str">
        <f t="shared" si="6"/>
        <v/>
      </c>
      <c r="AJ6" s="6" t="str">
        <f t="shared" si="6"/>
        <v/>
      </c>
      <c r="AK6" s="6" t="str">
        <f t="shared" si="6"/>
        <v/>
      </c>
      <c r="AL6" s="6" t="str">
        <f t="shared" si="6"/>
        <v/>
      </c>
      <c r="AM6" s="6" t="str">
        <f t="shared" si="6"/>
        <v/>
      </c>
      <c r="AN6" s="6" t="str">
        <f t="shared" si="6"/>
        <v/>
      </c>
      <c r="AO6" s="6" t="str">
        <f t="shared" si="6"/>
        <v/>
      </c>
      <c r="AP6" s="6" t="str">
        <f t="shared" si="6"/>
        <v/>
      </c>
      <c r="AQ6" s="6" t="str">
        <f t="shared" si="6"/>
        <v/>
      </c>
      <c r="AR6" s="6" t="str">
        <f t="shared" si="6"/>
        <v/>
      </c>
      <c r="AS6" s="6" t="str">
        <f t="shared" si="6"/>
        <v/>
      </c>
      <c r="AT6" s="6" t="str">
        <f t="shared" si="6"/>
        <v/>
      </c>
      <c r="AU6" s="6" t="str">
        <f t="shared" si="6"/>
        <v/>
      </c>
      <c r="AV6" s="6" t="str">
        <f t="shared" si="6"/>
        <v/>
      </c>
      <c r="AW6" s="6" t="str">
        <f t="shared" si="6"/>
        <v/>
      </c>
      <c r="AX6" s="6" t="str">
        <f t="shared" si="6"/>
        <v/>
      </c>
      <c r="AY6" s="6" t="str">
        <f t="shared" si="6"/>
        <v/>
      </c>
      <c r="AZ6" s="6" t="str">
        <f t="shared" si="6"/>
        <v/>
      </c>
      <c r="BA6" s="6" t="str">
        <f t="shared" si="6"/>
        <v/>
      </c>
      <c r="BB6" s="6" t="str">
        <f t="shared" si="6"/>
        <v/>
      </c>
      <c r="BC6" s="6" t="str">
        <f t="shared" si="6"/>
        <v/>
      </c>
      <c r="BD6" s="6" t="str">
        <f t="shared" si="6"/>
        <v/>
      </c>
      <c r="BE6" s="6" t="str">
        <f t="shared" si="6"/>
        <v/>
      </c>
      <c r="BF6" s="6" t="str">
        <f t="shared" si="6"/>
        <v/>
      </c>
      <c r="BG6" s="6" t="str">
        <f t="shared" si="6"/>
        <v/>
      </c>
      <c r="BH6" s="6" t="str">
        <f t="shared" si="6"/>
        <v/>
      </c>
      <c r="BI6" s="6" t="str">
        <f t="shared" si="6"/>
        <v/>
      </c>
      <c r="BJ6" s="6" t="str">
        <f t="shared" si="6"/>
        <v/>
      </c>
      <c r="BK6" s="6" t="str">
        <f t="shared" si="6"/>
        <v/>
      </c>
      <c r="BL6" s="6" t="str">
        <f t="shared" si="6"/>
        <v/>
      </c>
      <c r="BM6" s="6" t="str">
        <f t="shared" si="6"/>
        <v/>
      </c>
      <c r="BN6" s="6" t="str">
        <f t="shared" si="6"/>
        <v/>
      </c>
      <c r="BO6" s="6" t="str">
        <f t="shared" si="6"/>
        <v/>
      </c>
      <c r="BP6" s="6" t="str">
        <f t="shared" si="6"/>
        <v/>
      </c>
      <c r="BQ6" s="6" t="str">
        <f t="shared" si="6"/>
        <v/>
      </c>
      <c r="BR6" s="6" t="str">
        <f t="shared" si="6"/>
        <v/>
      </c>
      <c r="BS6" s="6" t="str">
        <f t="shared" si="6"/>
        <v/>
      </c>
      <c r="BT6" s="6" t="str">
        <f t="shared" si="6"/>
        <v/>
      </c>
      <c r="BU6" s="6" t="str">
        <f t="shared" si="6"/>
        <v/>
      </c>
      <c r="BV6" s="6" t="str">
        <f t="shared" si="6"/>
        <v/>
      </c>
      <c r="BW6" s="6" t="str">
        <f t="shared" si="6"/>
        <v/>
      </c>
      <c r="BX6" s="6" t="str">
        <f t="shared" si="6"/>
        <v/>
      </c>
      <c r="BY6" s="6" t="str">
        <f t="shared" si="6"/>
        <v/>
      </c>
      <c r="BZ6" s="6" t="str">
        <f t="shared" si="6"/>
        <v/>
      </c>
      <c r="CA6" s="6" t="str">
        <f t="shared" si="6"/>
        <v/>
      </c>
      <c r="CB6" s="6" t="str">
        <f t="shared" si="6"/>
        <v/>
      </c>
    </row>
    <row r="7" ht="97.5" customHeight="1">
      <c r="A7" s="7" t="s">
        <v>4</v>
      </c>
      <c r="B7" s="8"/>
      <c r="C7" s="8"/>
      <c r="D7" s="8"/>
      <c r="E7" s="8"/>
      <c r="F7" s="8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ht="22.5" customHeight="1">
      <c r="A8" s="9" t="s">
        <v>5</v>
      </c>
      <c r="B8" s="10">
        <v>300.0</v>
      </c>
      <c r="C8" s="10">
        <f t="shared" ref="C8:AR8" si="7">B8*(1+$C$30)</f>
        <v>300</v>
      </c>
      <c r="D8" s="10">
        <f t="shared" si="7"/>
        <v>300</v>
      </c>
      <c r="E8" s="10">
        <f t="shared" si="7"/>
        <v>300</v>
      </c>
      <c r="F8" s="10">
        <f t="shared" si="7"/>
        <v>300</v>
      </c>
      <c r="G8" s="10">
        <f t="shared" si="7"/>
        <v>300</v>
      </c>
      <c r="H8" s="10">
        <f t="shared" si="7"/>
        <v>300</v>
      </c>
      <c r="I8" s="10">
        <f t="shared" si="7"/>
        <v>300</v>
      </c>
      <c r="J8" s="10">
        <f t="shared" si="7"/>
        <v>300</v>
      </c>
      <c r="K8" s="10">
        <f t="shared" si="7"/>
        <v>300</v>
      </c>
      <c r="L8" s="10">
        <f t="shared" si="7"/>
        <v>300</v>
      </c>
      <c r="M8" s="10">
        <f t="shared" si="7"/>
        <v>300</v>
      </c>
      <c r="N8" s="10">
        <f t="shared" si="7"/>
        <v>300</v>
      </c>
      <c r="O8" s="10">
        <f t="shared" si="7"/>
        <v>300</v>
      </c>
      <c r="P8" s="10">
        <f t="shared" si="7"/>
        <v>300</v>
      </c>
      <c r="Q8" s="10">
        <f t="shared" si="7"/>
        <v>300</v>
      </c>
      <c r="R8" s="10">
        <f t="shared" si="7"/>
        <v>300</v>
      </c>
      <c r="S8" s="10">
        <f t="shared" si="7"/>
        <v>300</v>
      </c>
      <c r="T8" s="10">
        <f t="shared" si="7"/>
        <v>300</v>
      </c>
      <c r="U8" s="10">
        <f t="shared" si="7"/>
        <v>300</v>
      </c>
      <c r="V8" s="10">
        <f t="shared" si="7"/>
        <v>300</v>
      </c>
      <c r="W8" s="10">
        <f t="shared" si="7"/>
        <v>300</v>
      </c>
      <c r="X8" s="10">
        <f t="shared" si="7"/>
        <v>300</v>
      </c>
      <c r="Y8" s="10">
        <f t="shared" si="7"/>
        <v>300</v>
      </c>
      <c r="Z8" s="10">
        <f t="shared" si="7"/>
        <v>300</v>
      </c>
      <c r="AA8" s="10">
        <f t="shared" si="7"/>
        <v>300</v>
      </c>
      <c r="AB8" s="10">
        <f t="shared" si="7"/>
        <v>300</v>
      </c>
      <c r="AC8" s="10">
        <f t="shared" si="7"/>
        <v>300</v>
      </c>
      <c r="AD8" s="10">
        <f t="shared" si="7"/>
        <v>300</v>
      </c>
      <c r="AE8" s="10">
        <f t="shared" si="7"/>
        <v>300</v>
      </c>
      <c r="AF8" s="10">
        <f t="shared" si="7"/>
        <v>300</v>
      </c>
      <c r="AG8" s="10">
        <f t="shared" si="7"/>
        <v>300</v>
      </c>
      <c r="AH8" s="10">
        <f t="shared" si="7"/>
        <v>300</v>
      </c>
      <c r="AI8" s="10">
        <f t="shared" si="7"/>
        <v>300</v>
      </c>
      <c r="AJ8" s="10">
        <f t="shared" si="7"/>
        <v>300</v>
      </c>
      <c r="AK8" s="10">
        <f t="shared" si="7"/>
        <v>300</v>
      </c>
      <c r="AL8" s="10">
        <f t="shared" si="7"/>
        <v>300</v>
      </c>
      <c r="AM8" s="10">
        <f t="shared" si="7"/>
        <v>300</v>
      </c>
      <c r="AN8" s="10">
        <f t="shared" si="7"/>
        <v>300</v>
      </c>
      <c r="AO8" s="10">
        <f t="shared" si="7"/>
        <v>300</v>
      </c>
      <c r="AP8" s="10">
        <f t="shared" si="7"/>
        <v>300</v>
      </c>
      <c r="AQ8" s="10">
        <f t="shared" si="7"/>
        <v>300</v>
      </c>
      <c r="AR8" s="10">
        <f t="shared" si="7"/>
        <v>300</v>
      </c>
      <c r="AS8" s="10"/>
      <c r="AT8" s="10"/>
      <c r="AU8" s="10"/>
      <c r="AV8" s="10"/>
      <c r="AW8" s="10">
        <f t="shared" ref="AW8:CB8" si="8">if(AW3="",(AVERAGE($B8:$AR8)/0.7/12*0.0055*480*0.75)*$B$31,(78/480*480)+AVERAGE($B8:$AR8)/0.7/12*0.0055*(12*count($B8:$AR8))*$B$31)</f>
        <v>179.3571429</v>
      </c>
      <c r="AX8" s="10">
        <f t="shared" si="8"/>
        <v>179.3571429</v>
      </c>
      <c r="AY8" s="10">
        <f t="shared" si="8"/>
        <v>179.3571429</v>
      </c>
      <c r="AZ8" s="10">
        <f t="shared" si="8"/>
        <v>179.3571429</v>
      </c>
      <c r="BA8" s="10">
        <f t="shared" si="8"/>
        <v>179.3571429</v>
      </c>
      <c r="BB8" s="10">
        <f t="shared" si="8"/>
        <v>179.3571429</v>
      </c>
      <c r="BC8" s="10">
        <f t="shared" si="8"/>
        <v>179.3571429</v>
      </c>
      <c r="BD8" s="10">
        <f t="shared" si="8"/>
        <v>179.3571429</v>
      </c>
      <c r="BE8" s="10">
        <f t="shared" si="8"/>
        <v>179.3571429</v>
      </c>
      <c r="BF8" s="10">
        <f t="shared" si="8"/>
        <v>179.3571429</v>
      </c>
      <c r="BG8" s="10">
        <f t="shared" si="8"/>
        <v>179.3571429</v>
      </c>
      <c r="BH8" s="10">
        <f t="shared" si="8"/>
        <v>179.3571429</v>
      </c>
      <c r="BI8" s="10">
        <f t="shared" si="8"/>
        <v>179.3571429</v>
      </c>
      <c r="BJ8" s="10">
        <f t="shared" si="8"/>
        <v>179.3571429</v>
      </c>
      <c r="BK8" s="10">
        <f t="shared" si="8"/>
        <v>179.3571429</v>
      </c>
      <c r="BL8" s="10">
        <f t="shared" si="8"/>
        <v>179.3571429</v>
      </c>
      <c r="BM8" s="10">
        <f t="shared" si="8"/>
        <v>70.71428571</v>
      </c>
      <c r="BN8" s="10">
        <f t="shared" si="8"/>
        <v>70.71428571</v>
      </c>
      <c r="BO8" s="10">
        <f t="shared" si="8"/>
        <v>70.71428571</v>
      </c>
      <c r="BP8" s="10">
        <f t="shared" si="8"/>
        <v>70.71428571</v>
      </c>
      <c r="BQ8" s="10">
        <f t="shared" si="8"/>
        <v>70.71428571</v>
      </c>
      <c r="BR8" s="10">
        <f t="shared" si="8"/>
        <v>70.71428571</v>
      </c>
      <c r="BS8" s="10">
        <f t="shared" si="8"/>
        <v>70.71428571</v>
      </c>
      <c r="BT8" s="10">
        <f t="shared" si="8"/>
        <v>70.71428571</v>
      </c>
      <c r="BU8" s="10">
        <f t="shared" si="8"/>
        <v>70.71428571</v>
      </c>
      <c r="BV8" s="10">
        <f t="shared" si="8"/>
        <v>70.71428571</v>
      </c>
      <c r="BW8" s="10">
        <f t="shared" si="8"/>
        <v>70.71428571</v>
      </c>
      <c r="BX8" s="10">
        <f t="shared" si="8"/>
        <v>70.71428571</v>
      </c>
      <c r="BY8" s="10">
        <f t="shared" si="8"/>
        <v>70.71428571</v>
      </c>
      <c r="BZ8" s="10">
        <f t="shared" si="8"/>
        <v>70.71428571</v>
      </c>
      <c r="CA8" s="10">
        <f t="shared" si="8"/>
        <v>70.71428571</v>
      </c>
      <c r="CB8" s="10">
        <f t="shared" si="8"/>
        <v>70.71428571</v>
      </c>
    </row>
    <row r="9" ht="22.5" customHeight="1">
      <c r="A9" s="11" t="s">
        <v>6</v>
      </c>
      <c r="B9" s="10">
        <v>200.0</v>
      </c>
      <c r="C9" s="10">
        <f t="shared" ref="C9:AT9" si="9">B9*(1+$C$30)</f>
        <v>200</v>
      </c>
      <c r="D9" s="10">
        <f t="shared" si="9"/>
        <v>200</v>
      </c>
      <c r="E9" s="10">
        <f t="shared" si="9"/>
        <v>200</v>
      </c>
      <c r="F9" s="10">
        <f t="shared" si="9"/>
        <v>200</v>
      </c>
      <c r="G9" s="10">
        <f t="shared" si="9"/>
        <v>200</v>
      </c>
      <c r="H9" s="10">
        <f t="shared" si="9"/>
        <v>200</v>
      </c>
      <c r="I9" s="10">
        <f t="shared" si="9"/>
        <v>200</v>
      </c>
      <c r="J9" s="10">
        <f t="shared" si="9"/>
        <v>200</v>
      </c>
      <c r="K9" s="10">
        <f t="shared" si="9"/>
        <v>200</v>
      </c>
      <c r="L9" s="10">
        <f t="shared" si="9"/>
        <v>200</v>
      </c>
      <c r="M9" s="10">
        <f t="shared" si="9"/>
        <v>200</v>
      </c>
      <c r="N9" s="10">
        <f t="shared" si="9"/>
        <v>200</v>
      </c>
      <c r="O9" s="10">
        <f t="shared" si="9"/>
        <v>200</v>
      </c>
      <c r="P9" s="10">
        <f t="shared" si="9"/>
        <v>200</v>
      </c>
      <c r="Q9" s="10">
        <f t="shared" si="9"/>
        <v>200</v>
      </c>
      <c r="R9" s="10">
        <f t="shared" si="9"/>
        <v>200</v>
      </c>
      <c r="S9" s="10">
        <f t="shared" si="9"/>
        <v>200</v>
      </c>
      <c r="T9" s="10">
        <f t="shared" si="9"/>
        <v>200</v>
      </c>
      <c r="U9" s="10">
        <f t="shared" si="9"/>
        <v>200</v>
      </c>
      <c r="V9" s="10">
        <f t="shared" si="9"/>
        <v>200</v>
      </c>
      <c r="W9" s="10">
        <f t="shared" si="9"/>
        <v>200</v>
      </c>
      <c r="X9" s="10">
        <f t="shared" si="9"/>
        <v>200</v>
      </c>
      <c r="Y9" s="10">
        <f t="shared" si="9"/>
        <v>200</v>
      </c>
      <c r="Z9" s="10">
        <f t="shared" si="9"/>
        <v>200</v>
      </c>
      <c r="AA9" s="10">
        <f t="shared" si="9"/>
        <v>200</v>
      </c>
      <c r="AB9" s="10">
        <f t="shared" si="9"/>
        <v>200</v>
      </c>
      <c r="AC9" s="10">
        <f t="shared" si="9"/>
        <v>200</v>
      </c>
      <c r="AD9" s="10">
        <f t="shared" si="9"/>
        <v>200</v>
      </c>
      <c r="AE9" s="10">
        <f t="shared" si="9"/>
        <v>200</v>
      </c>
      <c r="AF9" s="10">
        <f t="shared" si="9"/>
        <v>200</v>
      </c>
      <c r="AG9" s="10">
        <f t="shared" si="9"/>
        <v>200</v>
      </c>
      <c r="AH9" s="10">
        <f t="shared" si="9"/>
        <v>200</v>
      </c>
      <c r="AI9" s="10">
        <f t="shared" si="9"/>
        <v>200</v>
      </c>
      <c r="AJ9" s="10">
        <f t="shared" si="9"/>
        <v>200</v>
      </c>
      <c r="AK9" s="10">
        <f t="shared" si="9"/>
        <v>200</v>
      </c>
      <c r="AL9" s="10">
        <f t="shared" si="9"/>
        <v>200</v>
      </c>
      <c r="AM9" s="10">
        <f t="shared" si="9"/>
        <v>200</v>
      </c>
      <c r="AN9" s="10">
        <f t="shared" si="9"/>
        <v>200</v>
      </c>
      <c r="AO9" s="10">
        <f t="shared" si="9"/>
        <v>200</v>
      </c>
      <c r="AP9" s="10">
        <f t="shared" si="9"/>
        <v>200</v>
      </c>
      <c r="AQ9" s="10">
        <f t="shared" si="9"/>
        <v>200</v>
      </c>
      <c r="AR9" s="10">
        <f t="shared" si="9"/>
        <v>200</v>
      </c>
      <c r="AS9" s="10">
        <f t="shared" si="9"/>
        <v>200</v>
      </c>
      <c r="AT9" s="10">
        <f t="shared" si="9"/>
        <v>200</v>
      </c>
      <c r="AU9" s="10"/>
      <c r="AV9" s="10"/>
      <c r="AW9" s="10"/>
      <c r="AX9" s="10"/>
      <c r="AY9" s="10">
        <f t="shared" ref="AY9:CB9" si="10">if(AY4="",(AVERAGE($B9:$AT9)/0.7/12*0.0055*480*0.75)*$B$31,(78/480*480)+AVERAGE($B9:$AT9)/0.7/12*0.0055*(12*count($B9:$AT9))*$B$31)</f>
        <v>148.7142857</v>
      </c>
      <c r="AZ9" s="10">
        <f t="shared" si="10"/>
        <v>148.7142857</v>
      </c>
      <c r="BA9" s="10">
        <f t="shared" si="10"/>
        <v>148.7142857</v>
      </c>
      <c r="BB9" s="10">
        <f t="shared" si="10"/>
        <v>148.7142857</v>
      </c>
      <c r="BC9" s="10">
        <f t="shared" si="10"/>
        <v>148.7142857</v>
      </c>
      <c r="BD9" s="10">
        <f t="shared" si="10"/>
        <v>148.7142857</v>
      </c>
      <c r="BE9" s="10">
        <f t="shared" si="10"/>
        <v>148.7142857</v>
      </c>
      <c r="BF9" s="10">
        <f t="shared" si="10"/>
        <v>148.7142857</v>
      </c>
      <c r="BG9" s="10">
        <f t="shared" si="10"/>
        <v>148.7142857</v>
      </c>
      <c r="BH9" s="10">
        <f t="shared" si="10"/>
        <v>148.7142857</v>
      </c>
      <c r="BI9" s="10">
        <f t="shared" si="10"/>
        <v>148.7142857</v>
      </c>
      <c r="BJ9" s="10">
        <f t="shared" si="10"/>
        <v>148.7142857</v>
      </c>
      <c r="BK9" s="10">
        <f t="shared" si="10"/>
        <v>148.7142857</v>
      </c>
      <c r="BL9" s="10">
        <f t="shared" si="10"/>
        <v>148.7142857</v>
      </c>
      <c r="BM9" s="10">
        <f t="shared" si="10"/>
        <v>148.7142857</v>
      </c>
      <c r="BN9" s="10">
        <f t="shared" si="10"/>
        <v>148.7142857</v>
      </c>
      <c r="BO9" s="10">
        <f t="shared" si="10"/>
        <v>148.7142857</v>
      </c>
      <c r="BP9" s="10">
        <f t="shared" si="10"/>
        <v>148.7142857</v>
      </c>
      <c r="BQ9" s="10">
        <f t="shared" si="10"/>
        <v>148.7142857</v>
      </c>
      <c r="BR9" s="10">
        <f t="shared" si="10"/>
        <v>148.7142857</v>
      </c>
      <c r="BS9" s="10">
        <f t="shared" si="10"/>
        <v>148.7142857</v>
      </c>
      <c r="BT9" s="10">
        <f t="shared" si="10"/>
        <v>148.7142857</v>
      </c>
      <c r="BU9" s="10">
        <f t="shared" si="10"/>
        <v>148.7142857</v>
      </c>
      <c r="BV9" s="10">
        <f t="shared" si="10"/>
        <v>148.7142857</v>
      </c>
      <c r="BW9" s="10">
        <f t="shared" si="10"/>
        <v>148.7142857</v>
      </c>
      <c r="BX9" s="10">
        <f t="shared" si="10"/>
        <v>148.7142857</v>
      </c>
      <c r="BY9" s="10">
        <f t="shared" si="10"/>
        <v>148.7142857</v>
      </c>
      <c r="BZ9" s="10">
        <f t="shared" si="10"/>
        <v>148.7142857</v>
      </c>
      <c r="CA9" s="10">
        <f t="shared" si="10"/>
        <v>148.7142857</v>
      </c>
      <c r="CB9" s="10">
        <f t="shared" si="10"/>
        <v>148.7142857</v>
      </c>
    </row>
    <row r="10" ht="22.5" customHeight="1">
      <c r="A10" s="9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ht="22.5" customHeight="1">
      <c r="A11" s="9" t="s">
        <v>8</v>
      </c>
      <c r="B11" s="14">
        <f>if(B27*0.333&gt;'生活費'!$C$21, (B27-'生活費'!$C$21)*$B$29,(B27*'生活費'!$C$24)*$B$29)</f>
        <v>2.01</v>
      </c>
      <c r="C11" s="14">
        <f>if(B26*0.333&gt;'生活費'!$C$21, (B26-'生活費'!$C$21)*$B$29,(B26*'生活費'!$C$24)*$B$29)</f>
        <v>6.906393537</v>
      </c>
      <c r="D11" s="14">
        <f>if(C26*0.333&gt;'生活費'!$C$21, (C26-'生活費'!$C$21)*$B$29,(C26*'生活費'!$C$24)*$B$29)</f>
        <v>11.88121107</v>
      </c>
      <c r="E11" s="14">
        <f>if(D26*0.333&gt;'生活費'!$C$21, (D26-'生活費'!$C$21)*$B$29,(D26*'生活費'!$C$24)*$B$29)</f>
        <v>16.93570868</v>
      </c>
      <c r="F11" s="14">
        <f>if(E26*0.333&gt;'生活費'!$C$21, (E26-'生活費'!$C$21)*$B$29,(E26*'生活費'!$C$24)*$B$29)</f>
        <v>22.07116259</v>
      </c>
      <c r="G11" s="14">
        <f>if(F26*0.333&gt;'生活費'!$C$21, (F26-'生活費'!$C$21)*$B$29,(F26*'生活費'!$C$24)*$B$29)</f>
        <v>27.13811945</v>
      </c>
      <c r="H11" s="14">
        <f>if(G26*0.333&gt;'生活費'!$C$21, (G26-'生活費'!$C$21)*$B$29,(G26*'生活費'!$C$24)*$B$29)</f>
        <v>32.28623216</v>
      </c>
      <c r="I11" s="14">
        <f>if(H26*0.333&gt;'生活費'!$C$21, (H26-'生活費'!$C$21)*$B$29,(H26*'生活費'!$C$24)*$B$29)</f>
        <v>37.51680057</v>
      </c>
      <c r="J11" s="14">
        <f>if(I26*0.333&gt;'生活費'!$C$21, (I26-'生活費'!$C$21)*$B$29,(I26*'生活費'!$C$24)*$B$29)</f>
        <v>42.83114535</v>
      </c>
      <c r="K11" s="14">
        <f>if(J26*0.333&gt;'生活費'!$C$21, (J26-'生活費'!$C$21)*$B$29,(J26*'生活費'!$C$24)*$B$29)</f>
        <v>48.23060831</v>
      </c>
      <c r="L11" s="14">
        <f>if(K26*0.333&gt;'生活費'!$C$21, (K26-'生活費'!$C$21)*$B$29,(K26*'生活費'!$C$24)*$B$29)</f>
        <v>53.77685277</v>
      </c>
      <c r="M11" s="14">
        <f>if(L26*0.333&gt;'生活費'!$C$21, (L26-'生活費'!$C$21)*$B$29,(L26*'生活費'!$C$24)*$B$29)</f>
        <v>59.41192968</v>
      </c>
      <c r="N11" s="14">
        <f>if(M26*0.333&gt;'生活費'!$C$21, (M26-'生活費'!$C$21)*$B$29,(M26*'生活費'!$C$24)*$B$29)</f>
        <v>67.2197938</v>
      </c>
      <c r="O11" s="14">
        <f>if(N26*0.333&gt;'生活費'!$C$21, (N26-'生活費'!$C$21)*$B$29,(N26*'生活費'!$C$24)*$B$29)</f>
        <v>75.90671658</v>
      </c>
      <c r="P11" s="14">
        <f>if(O26*0.333&gt;'生活費'!$C$21, (O26-'生活費'!$C$21)*$B$29,(O26*'生活費'!$C$24)*$B$29)</f>
        <v>84.8013046</v>
      </c>
      <c r="Q11" s="14">
        <f>if(P26*0.333&gt;'生活費'!$C$21, (P26-'生活費'!$C$21)*$B$29,(P26*'生活費'!$C$24)*$B$29)</f>
        <v>93.90852218</v>
      </c>
      <c r="R11" s="14">
        <f>if(Q26*0.333&gt;'生活費'!$C$21, (Q26-'生活費'!$C$21)*$B$29,(Q26*'生活費'!$C$24)*$B$29)</f>
        <v>103.2334524</v>
      </c>
      <c r="S11" s="14">
        <f>if(R26*0.333&gt;'生活費'!$C$21, (R26-'生活費'!$C$21)*$B$29,(R26*'生活費'!$C$24)*$B$29)</f>
        <v>112.7812997</v>
      </c>
      <c r="T11" s="14">
        <f>if(S26*0.333&gt;'生活費'!$C$21, (S26-'生活費'!$C$21)*$B$29,(S26*'生活費'!$C$24)*$B$29)</f>
        <v>122.557393</v>
      </c>
      <c r="U11" s="14">
        <f>if(T26*0.333&gt;'生活費'!$C$21, (T26-'生活費'!$C$21)*$B$29,(T26*'生活費'!$C$24)*$B$29)</f>
        <v>132.5671888</v>
      </c>
      <c r="V11" s="14">
        <f>if(U26*0.333&gt;'生活費'!$C$21, (U26-'生活費'!$C$21)*$B$29,(U26*'生活費'!$C$24)*$B$29)</f>
        <v>142.8162737</v>
      </c>
      <c r="W11" s="14">
        <f>if(V26*0.333&gt;'生活費'!$C$21, (V26-'生活費'!$C$21)*$B$29,(V26*'生活費'!$C$24)*$B$29)</f>
        <v>153.3103681</v>
      </c>
      <c r="X11" s="14">
        <f>if(W26*0.333&gt;'生活費'!$C$21, (W26-'生活費'!$C$21)*$B$29,(W26*'生活費'!$C$24)*$B$29)</f>
        <v>164.0553291</v>
      </c>
      <c r="Y11" s="14">
        <f>if(X26*0.333&gt;'生活費'!$C$21, (X26-'生活費'!$C$21)*$B$29,(X26*'生活費'!$C$24)*$B$29)</f>
        <v>175.0571538</v>
      </c>
      <c r="Z11" s="14">
        <f>if(Y26*0.333&gt;'生活費'!$C$21, (Y26-'生活費'!$C$21)*$B$29,(Y26*'生活費'!$C$24)*$B$29)</f>
        <v>186.3219826</v>
      </c>
      <c r="AA11" s="14">
        <f>if(Z26*0.333&gt;'生活費'!$C$21, (Z26-'生活費'!$C$21)*$B$29,(Z26*'生活費'!$C$24)*$B$29)</f>
        <v>197.8561028</v>
      </c>
      <c r="AB11" s="14">
        <f>if(AA26*0.333&gt;'生活費'!$C$21, (AA26-'生活費'!$C$21)*$B$29,(AA26*'生活費'!$C$24)*$B$29)</f>
        <v>209.6659518</v>
      </c>
      <c r="AC11" s="14">
        <f>if(AB26*0.333&gt;'生活費'!$C$21, (AB26-'生活費'!$C$21)*$B$29,(AB26*'生活費'!$C$24)*$B$29)</f>
        <v>221.7581212</v>
      </c>
      <c r="AD11" s="14">
        <f>if(AC26*0.333&gt;'生活費'!$C$21, (AC26-'生活費'!$C$21)*$B$29,(AC26*'生活費'!$C$24)*$B$29)</f>
        <v>234.04936</v>
      </c>
      <c r="AE11" s="14">
        <f>if(AD26*0.333&gt;'生活費'!$C$21, (AD26-'生活費'!$C$21)*$B$29,(AD26*'生活費'!$C$24)*$B$29)</f>
        <v>246.634427</v>
      </c>
      <c r="AF11" s="14">
        <f>if(AE26*0.333&gt;'生活費'!$C$21, (AE26-'生活費'!$C$21)*$B$29,(AE26*'生活費'!$C$24)*$B$29)</f>
        <v>259.4303463</v>
      </c>
      <c r="AG11" s="14">
        <f>if(AF26*0.333&gt;'生活費'!$C$21, (AF26-'生活費'!$C$21)*$B$29,(AF26*'生活費'!$C$24)*$B$29)</f>
        <v>272.5321584</v>
      </c>
      <c r="AH11" s="14">
        <f>if(AG26*0.333&gt;'生活費'!$C$21, (AG26-'生活費'!$C$21)*$B$29,(AG26*'生活費'!$C$24)*$B$29)</f>
        <v>285.9471759</v>
      </c>
      <c r="AI11" s="14">
        <f>if(AH26*0.333&gt;'生活費'!$C$21, (AH26-'生活費'!$C$21)*$B$29,(AH26*'生活費'!$C$24)*$B$29)</f>
        <v>299.6828861</v>
      </c>
      <c r="AJ11" s="14">
        <f>if(AI26*0.333&gt;'生活費'!$C$21, (AI26-'生活費'!$C$21)*$B$29,(AI26*'生活費'!$C$24)*$B$29)</f>
        <v>313.7469554</v>
      </c>
      <c r="AK11" s="14">
        <f>if(AJ26*0.333&gt;'生活費'!$C$21, (AJ26-'生活費'!$C$21)*$B$29,(AJ26*'生活費'!$C$24)*$B$29)</f>
        <v>328.1022332</v>
      </c>
      <c r="AL11" s="14">
        <f>if(AK26*0.333&gt;'生活費'!$C$21, (AK26-'生活費'!$C$21)*$B$29,(AK26*'生活費'!$C$24)*$B$29)</f>
        <v>342.8006812</v>
      </c>
      <c r="AM11" s="14">
        <f>if(AL26*0.333&gt;'生活費'!$C$21, (AL26-'生活費'!$C$21)*$B$29,(AL26*'生活費'!$C$24)*$B$29)</f>
        <v>357.8505028</v>
      </c>
      <c r="AN11" s="14">
        <f>if(AM26*0.333&gt;'生活費'!$C$21, (AM26-'生活費'!$C$21)*$B$29,(AM26*'生活費'!$C$24)*$B$29)</f>
        <v>373.260098</v>
      </c>
      <c r="AO11" s="14">
        <f>if(AN26*0.333&gt;'生活費'!$C$21, (AN26-'生活費'!$C$21)*$B$29,(AN26*'生活費'!$C$24)*$B$29)</f>
        <v>389.0380673</v>
      </c>
      <c r="AP11" s="14">
        <f>if(AO26*0.333&gt;'生活費'!$C$21, (AO26-'生活費'!$C$21)*$B$29,(AO26*'生活費'!$C$24)*$B$29)</f>
        <v>405.1932168</v>
      </c>
      <c r="AQ11" s="14">
        <f>if(AP26*0.333&gt;'生活費'!$C$21, (AP26-'生活費'!$C$21)*$B$29,(AP26*'生活費'!$C$24)*$B$29)</f>
        <v>421.7345633</v>
      </c>
      <c r="AR11" s="14">
        <f>if(AQ26*0.333&gt;'生活費'!$C$21, (AQ26-'生活費'!$C$21)*$B$29,(AQ26*'生活費'!$C$24)*$B$29)</f>
        <v>438.6713389</v>
      </c>
      <c r="AS11" s="14">
        <f>if(AR26*0.333&gt;'生活費'!$C$21, (AR26-'生活費'!$C$21)*$B$29,(AR26*'生活費'!$C$24)*$B$29)</f>
        <v>455.8779966</v>
      </c>
      <c r="AT11" s="14">
        <f>if(AS26*0.333&gt;'生活費'!$C$21, (AS26-'生活費'!$C$21)*$B$29,(AS26*'生活費'!$C$24)*$B$29)</f>
        <v>464.495988</v>
      </c>
      <c r="AU11" s="14">
        <f>if(AT26*0.333&gt;'生活費'!$C$21, (AT26-'生活費'!$C$21)*$B$29,(AT26*'生活費'!$C$24)*$B$29)</f>
        <v>473.1849969</v>
      </c>
      <c r="AV11" s="14">
        <f>if(AU26*0.333&gt;'生活費'!$C$21, (AU26-'生活費'!$C$21)*$B$29,(AU26*'生活費'!$C$24)*$B$29)</f>
        <v>476.0817208</v>
      </c>
      <c r="AW11" s="14">
        <f>if(AV26*0.333&gt;'生活費'!$C$21, (AV26-'生活費'!$C$21)*$B$29,(AV26*'生活費'!$C$24)*$B$29)</f>
        <v>479.0476924</v>
      </c>
      <c r="AX11" s="14">
        <f>if(AW26*0.333&gt;'生活費'!$C$21, (AW26-'生活費'!$C$21)*$B$29,(AW26*'生活費'!$C$24)*$B$29)</f>
        <v>487.3752813</v>
      </c>
      <c r="AY11" s="14">
        <f>if(AX26*0.333&gt;'生活費'!$C$21, (AX26-'生活費'!$C$21)*$B$29,(AX26*'生活費'!$C$24)*$B$29)</f>
        <v>495.9019453</v>
      </c>
      <c r="AZ11" s="14">
        <f>if(AY26*0.333&gt;'生活費'!$C$21, (AY26-'生活費'!$C$21)*$B$29,(AY26*'生活費'!$C$24)*$B$29)</f>
        <v>508.9138721</v>
      </c>
      <c r="BA11" s="14">
        <f>if(AZ26*0.333&gt;'生活費'!$C$21, (AZ26-'生活費'!$C$21)*$B$29,(AZ26*'生活費'!$C$24)*$B$29)</f>
        <v>522.2368556</v>
      </c>
      <c r="BB11" s="14">
        <f>if(BA26*0.333&gt;'生活費'!$C$21, (BA26-'生活費'!$C$21)*$B$29,(BA26*'生活費'!$C$24)*$B$29)</f>
        <v>535.8783316</v>
      </c>
      <c r="BC11" s="14">
        <f>if(BB26*0.333&gt;'生活費'!$C$21, (BB26-'生活費'!$C$21)*$B$29,(BB26*'生活費'!$C$24)*$B$29)</f>
        <v>549.9059139</v>
      </c>
      <c r="BD11" s="14">
        <f>if(BC26*0.333&gt;'生活費'!$C$21, (BC26-'生活費'!$C$21)*$B$29,(BC26*'生活費'!$C$24)*$B$29)</f>
        <v>564.2688326</v>
      </c>
      <c r="BE11" s="14">
        <f>if(BD26*0.333&gt;'生活費'!$C$21, (BD26-'生活費'!$C$21)*$B$29,(BD26*'生活費'!$C$24)*$B$29)</f>
        <v>579.035104</v>
      </c>
      <c r="BF11" s="14">
        <f>if(BE26*0.333&gt;'生活費'!$C$21, (BE26-'生活費'!$C$21)*$B$29,(BE26*'生活費'!$C$24)*$B$29)</f>
        <v>594.1543705</v>
      </c>
      <c r="BG11" s="14">
        <f>if(BF26*0.333&gt;'生活費'!$C$21, (BF26-'生活費'!$C$21)*$B$29,(BF26*'生活費'!$C$24)*$B$29)</f>
        <v>609.6350707</v>
      </c>
      <c r="BH11" s="14">
        <f>if(BG26*0.333&gt;'生活費'!$C$21, (BG26-'生活費'!$C$21)*$B$29,(BG26*'生活費'!$C$24)*$B$29)</f>
        <v>625.6358448</v>
      </c>
      <c r="BI11" s="14">
        <f>if(BH26*0.333&gt;'生活費'!$C$21, (BH26-'生活費'!$C$21)*$B$29,(BH26*'生活費'!$C$24)*$B$29)</f>
        <v>642.0191253</v>
      </c>
      <c r="BJ11" s="14">
        <f>if(BI26*0.333&gt;'生活費'!$C$21, (BI26-'生活費'!$C$21)*$B$29,(BI26*'生活費'!$C$24)*$B$29)</f>
        <v>658.9440564</v>
      </c>
      <c r="BK11" s="14">
        <f>if(BJ26*0.333&gt;'生活費'!$C$21, (BJ26-'生活費'!$C$21)*$B$29,(BJ26*'生活費'!$C$24)*$B$29)</f>
        <v>676.2735863</v>
      </c>
      <c r="BL11" s="14">
        <f>if(BK26*0.333&gt;'生活費'!$C$21, (BK26-'生活費'!$C$21)*$B$29,(BK26*'生活費'!$C$24)*$B$29)</f>
        <v>694.0173874</v>
      </c>
      <c r="BM11" s="14">
        <f>if(BL26*0.333&gt;'生活費'!$C$21, (BL26-'生活費'!$C$21)*$B$29,(BL26*'生活費'!$C$24)*$B$29)</f>
        <v>712.1403629</v>
      </c>
      <c r="BN11" s="14">
        <f>if(BM26*0.333&gt;'生活費'!$C$21, (BM26-'生活費'!$C$21)*$B$29,(BM26*'生活費'!$C$24)*$B$29)</f>
        <v>727.4972915</v>
      </c>
      <c r="BO11" s="14">
        <f>if(BN26*0.333&gt;'生活費'!$C$21, (BN26-'生活費'!$C$21)*$B$29,(BN26*'生活費'!$C$24)*$B$29)</f>
        <v>743.0413352</v>
      </c>
      <c r="BP11" s="14">
        <f>if(BO26*0.333&gt;'生活費'!$C$21, (BO26-'生活費'!$C$21)*$B$29,(BO26*'生活費'!$C$24)*$B$29)</f>
        <v>758.956967</v>
      </c>
      <c r="BQ11" s="14">
        <f>if(BP26*0.333&gt;'生活費'!$C$21, (BP26-'生活費'!$C$21)*$B$29,(BP26*'生活費'!$C$24)*$B$29)</f>
        <v>775.2530699</v>
      </c>
      <c r="BR11" s="14">
        <f>if(BQ26*0.333&gt;'生活費'!$C$21, (BQ26-'生活費'!$C$21)*$B$29,(BQ26*'生活費'!$C$24)*$B$29)</f>
        <v>791.9387393</v>
      </c>
      <c r="BS11" s="14">
        <f>if(BR26*0.333&gt;'生活費'!$C$21, (BR26-'生活費'!$C$21)*$B$29,(BR26*'生活費'!$C$24)*$B$29)</f>
        <v>809.0232879</v>
      </c>
      <c r="BT11" s="14">
        <f>if(BS26*0.333&gt;'生活費'!$C$21, (BS26-'生活費'!$C$21)*$B$29,(BS26*'生活費'!$C$24)*$B$29)</f>
        <v>826.3812513</v>
      </c>
      <c r="BU11" s="14">
        <f>if(BT26*0.333&gt;'生活費'!$C$21, (BT26-'生活費'!$C$21)*$B$29,(BT26*'生活費'!$C$24)*$B$29)</f>
        <v>844.1541654</v>
      </c>
      <c r="BV11" s="14">
        <f>if(BU26*0.333&gt;'生活費'!$C$21, (BU26-'生活費'!$C$21)*$B$29,(BU26*'生活費'!$C$24)*$B$29)</f>
        <v>862.35195</v>
      </c>
      <c r="BW11" s="14">
        <f>if(BV26*0.333&gt;'生活費'!$C$21, (BV26-'生活費'!$C$21)*$B$29,(BV26*'生活費'!$C$24)*$B$29)</f>
        <v>880.9847617</v>
      </c>
      <c r="BX11" s="14">
        <f>if(BW26*0.333&gt;'生活費'!$C$21, (BW26-'生活費'!$C$21)*$B$29,(BW26*'生活費'!$C$24)*$B$29)</f>
        <v>900.063</v>
      </c>
      <c r="BY11" s="14">
        <f>if(BX26*0.333&gt;'生活費'!$C$21, (BX26-'生活費'!$C$21)*$B$29,(BX26*'生活費'!$C$24)*$B$29)</f>
        <v>919.6573132</v>
      </c>
      <c r="BZ11" s="14">
        <f>if(BY26*0.333&gt;'生活費'!$C$21, (BY26-'生活費'!$C$21)*$B$29,(BY26*'生活費'!$C$24)*$B$29)</f>
        <v>939.7200383</v>
      </c>
      <c r="CA11" s="14">
        <f>if(BZ26*0.333&gt;'生活費'!$C$21, (BZ26-'生活費'!$C$21)*$B$29,(BZ26*'生活費'!$C$24)*$B$29)</f>
        <v>960.2623728</v>
      </c>
      <c r="CB11" s="14">
        <f>if(CA26*0.333&gt;'生活費'!$C$21, (CA26-'生活費'!$C$21)*$B$29,(CA26*'生活費'!$C$24)*$B$29)</f>
        <v>981.2957821</v>
      </c>
    </row>
    <row r="12" ht="22.5" customHeight="1">
      <c r="A12" s="15" t="s">
        <v>9</v>
      </c>
      <c r="B12" s="16">
        <f t="shared" ref="B12:CB12" si="11">SUM(B8:B11)</f>
        <v>502.01</v>
      </c>
      <c r="C12" s="16">
        <f t="shared" si="11"/>
        <v>506.9063935</v>
      </c>
      <c r="D12" s="16">
        <f t="shared" si="11"/>
        <v>511.8812111</v>
      </c>
      <c r="E12" s="16">
        <f t="shared" si="11"/>
        <v>516.9357087</v>
      </c>
      <c r="F12" s="16">
        <f t="shared" si="11"/>
        <v>522.0711626</v>
      </c>
      <c r="G12" s="16">
        <f t="shared" si="11"/>
        <v>527.1381195</v>
      </c>
      <c r="H12" s="16">
        <f t="shared" si="11"/>
        <v>532.2862322</v>
      </c>
      <c r="I12" s="16">
        <f t="shared" si="11"/>
        <v>537.5168006</v>
      </c>
      <c r="J12" s="16">
        <f t="shared" si="11"/>
        <v>542.8311453</v>
      </c>
      <c r="K12" s="16">
        <f t="shared" si="11"/>
        <v>548.2306083</v>
      </c>
      <c r="L12" s="16">
        <f t="shared" si="11"/>
        <v>553.7768528</v>
      </c>
      <c r="M12" s="16">
        <f t="shared" si="11"/>
        <v>559.4119297</v>
      </c>
      <c r="N12" s="16">
        <f t="shared" si="11"/>
        <v>567.2197938</v>
      </c>
      <c r="O12" s="16">
        <f t="shared" si="11"/>
        <v>575.9067166</v>
      </c>
      <c r="P12" s="16">
        <f t="shared" si="11"/>
        <v>584.8013046</v>
      </c>
      <c r="Q12" s="16">
        <f t="shared" si="11"/>
        <v>593.9085222</v>
      </c>
      <c r="R12" s="16">
        <f t="shared" si="11"/>
        <v>603.2334524</v>
      </c>
      <c r="S12" s="16">
        <f t="shared" si="11"/>
        <v>612.7812997</v>
      </c>
      <c r="T12" s="16">
        <f t="shared" si="11"/>
        <v>622.557393</v>
      </c>
      <c r="U12" s="16">
        <f t="shared" si="11"/>
        <v>632.5671888</v>
      </c>
      <c r="V12" s="16">
        <f t="shared" si="11"/>
        <v>642.8162737</v>
      </c>
      <c r="W12" s="16">
        <f t="shared" si="11"/>
        <v>653.3103681</v>
      </c>
      <c r="X12" s="16">
        <f t="shared" si="11"/>
        <v>664.0553291</v>
      </c>
      <c r="Y12" s="16">
        <f t="shared" si="11"/>
        <v>675.0571538</v>
      </c>
      <c r="Z12" s="16">
        <f t="shared" si="11"/>
        <v>686.3219826</v>
      </c>
      <c r="AA12" s="16">
        <f t="shared" si="11"/>
        <v>697.8561028</v>
      </c>
      <c r="AB12" s="16">
        <f t="shared" si="11"/>
        <v>709.6659518</v>
      </c>
      <c r="AC12" s="16">
        <f t="shared" si="11"/>
        <v>721.7581212</v>
      </c>
      <c r="AD12" s="16">
        <f t="shared" si="11"/>
        <v>734.04936</v>
      </c>
      <c r="AE12" s="16">
        <f t="shared" si="11"/>
        <v>746.634427</v>
      </c>
      <c r="AF12" s="16">
        <f t="shared" si="11"/>
        <v>759.4303463</v>
      </c>
      <c r="AG12" s="16">
        <f t="shared" si="11"/>
        <v>772.5321584</v>
      </c>
      <c r="AH12" s="16">
        <f t="shared" si="11"/>
        <v>785.9471759</v>
      </c>
      <c r="AI12" s="16">
        <f t="shared" si="11"/>
        <v>799.6828861</v>
      </c>
      <c r="AJ12" s="16">
        <f t="shared" si="11"/>
        <v>813.7469554</v>
      </c>
      <c r="AK12" s="16">
        <f t="shared" si="11"/>
        <v>828.1022332</v>
      </c>
      <c r="AL12" s="16">
        <f t="shared" si="11"/>
        <v>842.8006812</v>
      </c>
      <c r="AM12" s="16">
        <f t="shared" si="11"/>
        <v>857.8505028</v>
      </c>
      <c r="AN12" s="16">
        <f t="shared" si="11"/>
        <v>873.260098</v>
      </c>
      <c r="AO12" s="16">
        <f t="shared" si="11"/>
        <v>889.0380673</v>
      </c>
      <c r="AP12" s="16">
        <f t="shared" si="11"/>
        <v>905.1932168</v>
      </c>
      <c r="AQ12" s="16">
        <f t="shared" si="11"/>
        <v>921.7345633</v>
      </c>
      <c r="AR12" s="16">
        <f t="shared" si="11"/>
        <v>938.6713389</v>
      </c>
      <c r="AS12" s="16">
        <f t="shared" si="11"/>
        <v>655.8779966</v>
      </c>
      <c r="AT12" s="16">
        <f t="shared" si="11"/>
        <v>664.495988</v>
      </c>
      <c r="AU12" s="16">
        <f t="shared" si="11"/>
        <v>473.1849969</v>
      </c>
      <c r="AV12" s="16">
        <f t="shared" si="11"/>
        <v>476.0817208</v>
      </c>
      <c r="AW12" s="16">
        <f t="shared" si="11"/>
        <v>658.4048352</v>
      </c>
      <c r="AX12" s="16">
        <f t="shared" si="11"/>
        <v>666.7324241</v>
      </c>
      <c r="AY12" s="16">
        <f t="shared" si="11"/>
        <v>823.9733739</v>
      </c>
      <c r="AZ12" s="16">
        <f t="shared" si="11"/>
        <v>836.9853007</v>
      </c>
      <c r="BA12" s="16">
        <f t="shared" si="11"/>
        <v>850.3082841</v>
      </c>
      <c r="BB12" s="16">
        <f t="shared" si="11"/>
        <v>863.9497602</v>
      </c>
      <c r="BC12" s="16">
        <f t="shared" si="11"/>
        <v>877.9773425</v>
      </c>
      <c r="BD12" s="16">
        <f t="shared" si="11"/>
        <v>892.3402611</v>
      </c>
      <c r="BE12" s="16">
        <f t="shared" si="11"/>
        <v>907.1065326</v>
      </c>
      <c r="BF12" s="16">
        <f t="shared" si="11"/>
        <v>922.2257991</v>
      </c>
      <c r="BG12" s="16">
        <f t="shared" si="11"/>
        <v>937.7064993</v>
      </c>
      <c r="BH12" s="16">
        <f t="shared" si="11"/>
        <v>953.7072733</v>
      </c>
      <c r="BI12" s="16">
        <f t="shared" si="11"/>
        <v>970.0905539</v>
      </c>
      <c r="BJ12" s="16">
        <f t="shared" si="11"/>
        <v>987.0154849</v>
      </c>
      <c r="BK12" s="16">
        <f t="shared" si="11"/>
        <v>1004.345015</v>
      </c>
      <c r="BL12" s="16">
        <f t="shared" si="11"/>
        <v>1022.088816</v>
      </c>
      <c r="BM12" s="16">
        <f t="shared" si="11"/>
        <v>931.5689344</v>
      </c>
      <c r="BN12" s="16">
        <f t="shared" si="11"/>
        <v>946.925863</v>
      </c>
      <c r="BO12" s="16">
        <f t="shared" si="11"/>
        <v>962.4699066</v>
      </c>
      <c r="BP12" s="16">
        <f t="shared" si="11"/>
        <v>978.3855384</v>
      </c>
      <c r="BQ12" s="16">
        <f t="shared" si="11"/>
        <v>994.6816413</v>
      </c>
      <c r="BR12" s="16">
        <f t="shared" si="11"/>
        <v>1011.367311</v>
      </c>
      <c r="BS12" s="16">
        <f t="shared" si="11"/>
        <v>1028.451859</v>
      </c>
      <c r="BT12" s="16">
        <f t="shared" si="11"/>
        <v>1045.809823</v>
      </c>
      <c r="BU12" s="16">
        <f t="shared" si="11"/>
        <v>1063.582737</v>
      </c>
      <c r="BV12" s="16">
        <f t="shared" si="11"/>
        <v>1081.780521</v>
      </c>
      <c r="BW12" s="16">
        <f t="shared" si="11"/>
        <v>1100.413333</v>
      </c>
      <c r="BX12" s="16">
        <f t="shared" si="11"/>
        <v>1119.491571</v>
      </c>
      <c r="BY12" s="16">
        <f t="shared" si="11"/>
        <v>1139.085885</v>
      </c>
      <c r="BZ12" s="16">
        <f t="shared" si="11"/>
        <v>1159.14861</v>
      </c>
      <c r="CA12" s="16">
        <f t="shared" si="11"/>
        <v>1179.690944</v>
      </c>
      <c r="CB12" s="16">
        <f t="shared" si="11"/>
        <v>1200.724354</v>
      </c>
    </row>
    <row r="13" ht="22.5" customHeight="1">
      <c r="A13" s="17" t="s">
        <v>10</v>
      </c>
      <c r="B13" s="18">
        <f>'生活費'!D9</f>
        <v>180</v>
      </c>
      <c r="C13" s="18">
        <f t="shared" ref="C13:CB13" si="12">B13*(1+$B$28)</f>
        <v>180</v>
      </c>
      <c r="D13" s="18">
        <f t="shared" si="12"/>
        <v>180</v>
      </c>
      <c r="E13" s="18">
        <f t="shared" si="12"/>
        <v>180</v>
      </c>
      <c r="F13" s="18">
        <f t="shared" si="12"/>
        <v>180</v>
      </c>
      <c r="G13" s="18">
        <f t="shared" si="12"/>
        <v>180</v>
      </c>
      <c r="H13" s="18">
        <f t="shared" si="12"/>
        <v>180</v>
      </c>
      <c r="I13" s="18">
        <f t="shared" si="12"/>
        <v>180</v>
      </c>
      <c r="J13" s="18">
        <f t="shared" si="12"/>
        <v>180</v>
      </c>
      <c r="K13" s="18">
        <f t="shared" si="12"/>
        <v>180</v>
      </c>
      <c r="L13" s="18">
        <f t="shared" si="12"/>
        <v>180</v>
      </c>
      <c r="M13" s="18">
        <f t="shared" si="12"/>
        <v>180</v>
      </c>
      <c r="N13" s="18">
        <f t="shared" si="12"/>
        <v>180</v>
      </c>
      <c r="O13" s="18">
        <f t="shared" si="12"/>
        <v>180</v>
      </c>
      <c r="P13" s="18">
        <f t="shared" si="12"/>
        <v>180</v>
      </c>
      <c r="Q13" s="18">
        <f t="shared" si="12"/>
        <v>180</v>
      </c>
      <c r="R13" s="18">
        <f t="shared" si="12"/>
        <v>180</v>
      </c>
      <c r="S13" s="18">
        <f t="shared" si="12"/>
        <v>180</v>
      </c>
      <c r="T13" s="18">
        <f t="shared" si="12"/>
        <v>180</v>
      </c>
      <c r="U13" s="18">
        <f t="shared" si="12"/>
        <v>180</v>
      </c>
      <c r="V13" s="18">
        <f t="shared" si="12"/>
        <v>180</v>
      </c>
      <c r="W13" s="18">
        <f t="shared" si="12"/>
        <v>180</v>
      </c>
      <c r="X13" s="18">
        <f t="shared" si="12"/>
        <v>180</v>
      </c>
      <c r="Y13" s="18">
        <f t="shared" si="12"/>
        <v>180</v>
      </c>
      <c r="Z13" s="18">
        <f t="shared" si="12"/>
        <v>180</v>
      </c>
      <c r="AA13" s="18">
        <f t="shared" si="12"/>
        <v>180</v>
      </c>
      <c r="AB13" s="18">
        <f t="shared" si="12"/>
        <v>180</v>
      </c>
      <c r="AC13" s="18">
        <f t="shared" si="12"/>
        <v>180</v>
      </c>
      <c r="AD13" s="18">
        <f t="shared" si="12"/>
        <v>180</v>
      </c>
      <c r="AE13" s="18">
        <f t="shared" si="12"/>
        <v>180</v>
      </c>
      <c r="AF13" s="18">
        <f t="shared" si="12"/>
        <v>180</v>
      </c>
      <c r="AG13" s="18">
        <f t="shared" si="12"/>
        <v>180</v>
      </c>
      <c r="AH13" s="18">
        <f t="shared" si="12"/>
        <v>180</v>
      </c>
      <c r="AI13" s="18">
        <f t="shared" si="12"/>
        <v>180</v>
      </c>
      <c r="AJ13" s="18">
        <f t="shared" si="12"/>
        <v>180</v>
      </c>
      <c r="AK13" s="18">
        <f t="shared" si="12"/>
        <v>180</v>
      </c>
      <c r="AL13" s="18">
        <f t="shared" si="12"/>
        <v>180</v>
      </c>
      <c r="AM13" s="18">
        <f t="shared" si="12"/>
        <v>180</v>
      </c>
      <c r="AN13" s="18">
        <f t="shared" si="12"/>
        <v>180</v>
      </c>
      <c r="AO13" s="18">
        <f t="shared" si="12"/>
        <v>180</v>
      </c>
      <c r="AP13" s="18">
        <f t="shared" si="12"/>
        <v>180</v>
      </c>
      <c r="AQ13" s="18">
        <f t="shared" si="12"/>
        <v>180</v>
      </c>
      <c r="AR13" s="18">
        <f t="shared" si="12"/>
        <v>180</v>
      </c>
      <c r="AS13" s="18">
        <f t="shared" si="12"/>
        <v>180</v>
      </c>
      <c r="AT13" s="18">
        <f t="shared" si="12"/>
        <v>180</v>
      </c>
      <c r="AU13" s="18">
        <f t="shared" si="12"/>
        <v>180</v>
      </c>
      <c r="AV13" s="18">
        <f t="shared" si="12"/>
        <v>180</v>
      </c>
      <c r="AW13" s="18">
        <f t="shared" si="12"/>
        <v>180</v>
      </c>
      <c r="AX13" s="18">
        <f t="shared" si="12"/>
        <v>180</v>
      </c>
      <c r="AY13" s="18">
        <f t="shared" si="12"/>
        <v>180</v>
      </c>
      <c r="AZ13" s="18">
        <f t="shared" si="12"/>
        <v>180</v>
      </c>
      <c r="BA13" s="18">
        <f t="shared" si="12"/>
        <v>180</v>
      </c>
      <c r="BB13" s="18">
        <f t="shared" si="12"/>
        <v>180</v>
      </c>
      <c r="BC13" s="18">
        <f t="shared" si="12"/>
        <v>180</v>
      </c>
      <c r="BD13" s="18">
        <f t="shared" si="12"/>
        <v>180</v>
      </c>
      <c r="BE13" s="18">
        <f t="shared" si="12"/>
        <v>180</v>
      </c>
      <c r="BF13" s="18">
        <f t="shared" si="12"/>
        <v>180</v>
      </c>
      <c r="BG13" s="18">
        <f t="shared" si="12"/>
        <v>180</v>
      </c>
      <c r="BH13" s="18">
        <f t="shared" si="12"/>
        <v>180</v>
      </c>
      <c r="BI13" s="18">
        <f t="shared" si="12"/>
        <v>180</v>
      </c>
      <c r="BJ13" s="18">
        <f t="shared" si="12"/>
        <v>180</v>
      </c>
      <c r="BK13" s="18">
        <f t="shared" si="12"/>
        <v>180</v>
      </c>
      <c r="BL13" s="18">
        <f t="shared" si="12"/>
        <v>180</v>
      </c>
      <c r="BM13" s="18">
        <f t="shared" si="12"/>
        <v>180</v>
      </c>
      <c r="BN13" s="18">
        <f t="shared" si="12"/>
        <v>180</v>
      </c>
      <c r="BO13" s="18">
        <f t="shared" si="12"/>
        <v>180</v>
      </c>
      <c r="BP13" s="18">
        <f t="shared" si="12"/>
        <v>180</v>
      </c>
      <c r="BQ13" s="18">
        <f t="shared" si="12"/>
        <v>180</v>
      </c>
      <c r="BR13" s="18">
        <f t="shared" si="12"/>
        <v>180</v>
      </c>
      <c r="BS13" s="18">
        <f t="shared" si="12"/>
        <v>180</v>
      </c>
      <c r="BT13" s="18">
        <f t="shared" si="12"/>
        <v>180</v>
      </c>
      <c r="BU13" s="18">
        <f t="shared" si="12"/>
        <v>180</v>
      </c>
      <c r="BV13" s="18">
        <f t="shared" si="12"/>
        <v>180</v>
      </c>
      <c r="BW13" s="18">
        <f t="shared" si="12"/>
        <v>180</v>
      </c>
      <c r="BX13" s="18">
        <f t="shared" si="12"/>
        <v>180</v>
      </c>
      <c r="BY13" s="18">
        <f t="shared" si="12"/>
        <v>180</v>
      </c>
      <c r="BZ13" s="18">
        <f t="shared" si="12"/>
        <v>180</v>
      </c>
      <c r="CA13" s="18">
        <f t="shared" si="12"/>
        <v>180</v>
      </c>
      <c r="CB13" s="18">
        <f t="shared" si="12"/>
        <v>180</v>
      </c>
    </row>
    <row r="14" ht="22.5" customHeight="1">
      <c r="A14" s="19" t="s">
        <v>11</v>
      </c>
      <c r="B14" s="18">
        <f>'生活費'!D10</f>
        <v>72</v>
      </c>
      <c r="C14" s="10">
        <f t="shared" ref="C14:CB14" si="13">B14*(1+$B$28)</f>
        <v>72</v>
      </c>
      <c r="D14" s="10">
        <f t="shared" si="13"/>
        <v>72</v>
      </c>
      <c r="E14" s="10">
        <f t="shared" si="13"/>
        <v>72</v>
      </c>
      <c r="F14" s="10">
        <f t="shared" si="13"/>
        <v>72</v>
      </c>
      <c r="G14" s="10">
        <f t="shared" si="13"/>
        <v>72</v>
      </c>
      <c r="H14" s="10">
        <f t="shared" si="13"/>
        <v>72</v>
      </c>
      <c r="I14" s="10">
        <f t="shared" si="13"/>
        <v>72</v>
      </c>
      <c r="J14" s="10">
        <f t="shared" si="13"/>
        <v>72</v>
      </c>
      <c r="K14" s="10">
        <f t="shared" si="13"/>
        <v>72</v>
      </c>
      <c r="L14" s="10">
        <f t="shared" si="13"/>
        <v>72</v>
      </c>
      <c r="M14" s="10">
        <f t="shared" si="13"/>
        <v>72</v>
      </c>
      <c r="N14" s="10">
        <f t="shared" si="13"/>
        <v>72</v>
      </c>
      <c r="O14" s="10">
        <f t="shared" si="13"/>
        <v>72</v>
      </c>
      <c r="P14" s="10">
        <f t="shared" si="13"/>
        <v>72</v>
      </c>
      <c r="Q14" s="10">
        <f t="shared" si="13"/>
        <v>72</v>
      </c>
      <c r="R14" s="10">
        <f t="shared" si="13"/>
        <v>72</v>
      </c>
      <c r="S14" s="10">
        <f t="shared" si="13"/>
        <v>72</v>
      </c>
      <c r="T14" s="10">
        <f t="shared" si="13"/>
        <v>72</v>
      </c>
      <c r="U14" s="10">
        <f t="shared" si="13"/>
        <v>72</v>
      </c>
      <c r="V14" s="10">
        <f t="shared" si="13"/>
        <v>72</v>
      </c>
      <c r="W14" s="10">
        <f t="shared" si="13"/>
        <v>72</v>
      </c>
      <c r="X14" s="10">
        <f t="shared" si="13"/>
        <v>72</v>
      </c>
      <c r="Y14" s="10">
        <f t="shared" si="13"/>
        <v>72</v>
      </c>
      <c r="Z14" s="10">
        <f t="shared" si="13"/>
        <v>72</v>
      </c>
      <c r="AA14" s="10">
        <f t="shared" si="13"/>
        <v>72</v>
      </c>
      <c r="AB14" s="10">
        <f t="shared" si="13"/>
        <v>72</v>
      </c>
      <c r="AC14" s="10">
        <f t="shared" si="13"/>
        <v>72</v>
      </c>
      <c r="AD14" s="10">
        <f t="shared" si="13"/>
        <v>72</v>
      </c>
      <c r="AE14" s="10">
        <f t="shared" si="13"/>
        <v>72</v>
      </c>
      <c r="AF14" s="10">
        <f t="shared" si="13"/>
        <v>72</v>
      </c>
      <c r="AG14" s="10">
        <f t="shared" si="13"/>
        <v>72</v>
      </c>
      <c r="AH14" s="10">
        <f t="shared" si="13"/>
        <v>72</v>
      </c>
      <c r="AI14" s="10">
        <f t="shared" si="13"/>
        <v>72</v>
      </c>
      <c r="AJ14" s="10">
        <f t="shared" si="13"/>
        <v>72</v>
      </c>
      <c r="AK14" s="10">
        <f t="shared" si="13"/>
        <v>72</v>
      </c>
      <c r="AL14" s="10">
        <f t="shared" si="13"/>
        <v>72</v>
      </c>
      <c r="AM14" s="10">
        <f t="shared" si="13"/>
        <v>72</v>
      </c>
      <c r="AN14" s="10">
        <f t="shared" si="13"/>
        <v>72</v>
      </c>
      <c r="AO14" s="10">
        <f t="shared" si="13"/>
        <v>72</v>
      </c>
      <c r="AP14" s="10">
        <f t="shared" si="13"/>
        <v>72</v>
      </c>
      <c r="AQ14" s="10">
        <f t="shared" si="13"/>
        <v>72</v>
      </c>
      <c r="AR14" s="10">
        <f t="shared" si="13"/>
        <v>72</v>
      </c>
      <c r="AS14" s="10">
        <f t="shared" si="13"/>
        <v>72</v>
      </c>
      <c r="AT14" s="10">
        <f t="shared" si="13"/>
        <v>72</v>
      </c>
      <c r="AU14" s="10">
        <f t="shared" si="13"/>
        <v>72</v>
      </c>
      <c r="AV14" s="10">
        <f t="shared" si="13"/>
        <v>72</v>
      </c>
      <c r="AW14" s="10">
        <f t="shared" si="13"/>
        <v>72</v>
      </c>
      <c r="AX14" s="10">
        <f t="shared" si="13"/>
        <v>72</v>
      </c>
      <c r="AY14" s="10">
        <f t="shared" si="13"/>
        <v>72</v>
      </c>
      <c r="AZ14" s="10">
        <f t="shared" si="13"/>
        <v>72</v>
      </c>
      <c r="BA14" s="10">
        <f t="shared" si="13"/>
        <v>72</v>
      </c>
      <c r="BB14" s="10">
        <f t="shared" si="13"/>
        <v>72</v>
      </c>
      <c r="BC14" s="10">
        <f t="shared" si="13"/>
        <v>72</v>
      </c>
      <c r="BD14" s="10">
        <f t="shared" si="13"/>
        <v>72</v>
      </c>
      <c r="BE14" s="10">
        <f t="shared" si="13"/>
        <v>72</v>
      </c>
      <c r="BF14" s="10">
        <f t="shared" si="13"/>
        <v>72</v>
      </c>
      <c r="BG14" s="10">
        <f t="shared" si="13"/>
        <v>72</v>
      </c>
      <c r="BH14" s="10">
        <f t="shared" si="13"/>
        <v>72</v>
      </c>
      <c r="BI14" s="10">
        <f t="shared" si="13"/>
        <v>72</v>
      </c>
      <c r="BJ14" s="10">
        <f t="shared" si="13"/>
        <v>72</v>
      </c>
      <c r="BK14" s="10">
        <f t="shared" si="13"/>
        <v>72</v>
      </c>
      <c r="BL14" s="10">
        <f t="shared" si="13"/>
        <v>72</v>
      </c>
      <c r="BM14" s="10">
        <f t="shared" si="13"/>
        <v>72</v>
      </c>
      <c r="BN14" s="10">
        <f t="shared" si="13"/>
        <v>72</v>
      </c>
      <c r="BO14" s="10">
        <f t="shared" si="13"/>
        <v>72</v>
      </c>
      <c r="BP14" s="10">
        <f t="shared" si="13"/>
        <v>72</v>
      </c>
      <c r="BQ14" s="10">
        <f t="shared" si="13"/>
        <v>72</v>
      </c>
      <c r="BR14" s="10">
        <f t="shared" si="13"/>
        <v>72</v>
      </c>
      <c r="BS14" s="10">
        <f t="shared" si="13"/>
        <v>72</v>
      </c>
      <c r="BT14" s="10">
        <f t="shared" si="13"/>
        <v>72</v>
      </c>
      <c r="BU14" s="10">
        <f t="shared" si="13"/>
        <v>72</v>
      </c>
      <c r="BV14" s="10">
        <f t="shared" si="13"/>
        <v>72</v>
      </c>
      <c r="BW14" s="10">
        <f t="shared" si="13"/>
        <v>72</v>
      </c>
      <c r="BX14" s="10">
        <f t="shared" si="13"/>
        <v>72</v>
      </c>
      <c r="BY14" s="10">
        <f t="shared" si="13"/>
        <v>72</v>
      </c>
      <c r="BZ14" s="10">
        <f t="shared" si="13"/>
        <v>72</v>
      </c>
      <c r="CA14" s="10">
        <f t="shared" si="13"/>
        <v>72</v>
      </c>
      <c r="CB14" s="10">
        <f t="shared" si="13"/>
        <v>72</v>
      </c>
    </row>
    <row r="15" ht="22.5" customHeight="1">
      <c r="A15" s="20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ht="22.5" customHeight="1">
      <c r="A16" s="22" t="s">
        <v>13</v>
      </c>
      <c r="B16" s="13">
        <f t="shared" ref="B16:CB16" si="14">B11*0.20315</f>
        <v>0.4083315</v>
      </c>
      <c r="C16" s="13">
        <f t="shared" si="14"/>
        <v>1.403033847</v>
      </c>
      <c r="D16" s="13">
        <f t="shared" si="14"/>
        <v>2.413668028</v>
      </c>
      <c r="E16" s="13">
        <f t="shared" si="14"/>
        <v>3.440489219</v>
      </c>
      <c r="F16" s="13">
        <f t="shared" si="14"/>
        <v>4.483756681</v>
      </c>
      <c r="G16" s="13">
        <f t="shared" si="14"/>
        <v>5.513108967</v>
      </c>
      <c r="H16" s="13">
        <f t="shared" si="14"/>
        <v>6.558948064</v>
      </c>
      <c r="I16" s="13">
        <f t="shared" si="14"/>
        <v>7.621538036</v>
      </c>
      <c r="J16" s="13">
        <f t="shared" si="14"/>
        <v>8.701147178</v>
      </c>
      <c r="K16" s="13">
        <f t="shared" si="14"/>
        <v>9.798048079</v>
      </c>
      <c r="L16" s="13">
        <f t="shared" si="14"/>
        <v>10.92476764</v>
      </c>
      <c r="M16" s="13">
        <f t="shared" si="14"/>
        <v>12.06953352</v>
      </c>
      <c r="N16" s="13">
        <f t="shared" si="14"/>
        <v>13.65570111</v>
      </c>
      <c r="O16" s="13">
        <f t="shared" si="14"/>
        <v>15.42044947</v>
      </c>
      <c r="P16" s="13">
        <f t="shared" si="14"/>
        <v>17.22738503</v>
      </c>
      <c r="Q16" s="13">
        <f t="shared" si="14"/>
        <v>19.07751628</v>
      </c>
      <c r="R16" s="13">
        <f t="shared" si="14"/>
        <v>20.97187585</v>
      </c>
      <c r="S16" s="13">
        <f t="shared" si="14"/>
        <v>22.91152103</v>
      </c>
      <c r="T16" s="13">
        <f t="shared" si="14"/>
        <v>24.89753439</v>
      </c>
      <c r="U16" s="13">
        <f t="shared" si="14"/>
        <v>26.9310244</v>
      </c>
      <c r="V16" s="13">
        <f t="shared" si="14"/>
        <v>29.013126</v>
      </c>
      <c r="W16" s="13">
        <f t="shared" si="14"/>
        <v>31.14500129</v>
      </c>
      <c r="X16" s="13">
        <f t="shared" si="14"/>
        <v>33.32784012</v>
      </c>
      <c r="Y16" s="13">
        <f t="shared" si="14"/>
        <v>35.5628608</v>
      </c>
      <c r="Z16" s="13">
        <f t="shared" si="14"/>
        <v>37.85131077</v>
      </c>
      <c r="AA16" s="13">
        <f t="shared" si="14"/>
        <v>40.19446728</v>
      </c>
      <c r="AB16" s="13">
        <f t="shared" si="14"/>
        <v>42.59363811</v>
      </c>
      <c r="AC16" s="13">
        <f t="shared" si="14"/>
        <v>45.05016233</v>
      </c>
      <c r="AD16" s="13">
        <f t="shared" si="14"/>
        <v>47.54712748</v>
      </c>
      <c r="AE16" s="13">
        <f t="shared" si="14"/>
        <v>50.10378384</v>
      </c>
      <c r="AF16" s="13">
        <f t="shared" si="14"/>
        <v>52.70327484</v>
      </c>
      <c r="AG16" s="13">
        <f t="shared" si="14"/>
        <v>55.36490798</v>
      </c>
      <c r="AH16" s="13">
        <f t="shared" si="14"/>
        <v>58.09016879</v>
      </c>
      <c r="AI16" s="13">
        <f t="shared" si="14"/>
        <v>60.88057832</v>
      </c>
      <c r="AJ16" s="13">
        <f t="shared" si="14"/>
        <v>63.73769398</v>
      </c>
      <c r="AK16" s="13">
        <f t="shared" si="14"/>
        <v>66.65396868</v>
      </c>
      <c r="AL16" s="13">
        <f t="shared" si="14"/>
        <v>69.63995838</v>
      </c>
      <c r="AM16" s="13">
        <f t="shared" si="14"/>
        <v>72.69732965</v>
      </c>
      <c r="AN16" s="13">
        <f t="shared" si="14"/>
        <v>75.82778892</v>
      </c>
      <c r="AO16" s="13">
        <f t="shared" si="14"/>
        <v>79.03308337</v>
      </c>
      <c r="AP16" s="13">
        <f t="shared" si="14"/>
        <v>82.315002</v>
      </c>
      <c r="AQ16" s="13">
        <f t="shared" si="14"/>
        <v>85.67537653</v>
      </c>
      <c r="AR16" s="13">
        <f t="shared" si="14"/>
        <v>89.11608249</v>
      </c>
      <c r="AS16" s="13">
        <f t="shared" si="14"/>
        <v>92.611615</v>
      </c>
      <c r="AT16" s="13">
        <f t="shared" si="14"/>
        <v>94.36235996</v>
      </c>
      <c r="AU16" s="13">
        <f t="shared" si="14"/>
        <v>96.12753211</v>
      </c>
      <c r="AV16" s="13">
        <f t="shared" si="14"/>
        <v>96.71600158</v>
      </c>
      <c r="AW16" s="13">
        <f t="shared" si="14"/>
        <v>97.3185387</v>
      </c>
      <c r="AX16" s="13">
        <f t="shared" si="14"/>
        <v>99.01028839</v>
      </c>
      <c r="AY16" s="13">
        <f t="shared" si="14"/>
        <v>100.7424802</v>
      </c>
      <c r="AZ16" s="13">
        <f t="shared" si="14"/>
        <v>103.3858531</v>
      </c>
      <c r="BA16" s="13">
        <f t="shared" si="14"/>
        <v>106.0924172</v>
      </c>
      <c r="BB16" s="13">
        <f t="shared" si="14"/>
        <v>108.8636831</v>
      </c>
      <c r="BC16" s="13">
        <f t="shared" si="14"/>
        <v>111.7133864</v>
      </c>
      <c r="BD16" s="13">
        <f t="shared" si="14"/>
        <v>114.6312133</v>
      </c>
      <c r="BE16" s="13">
        <f t="shared" si="14"/>
        <v>117.6309814</v>
      </c>
      <c r="BF16" s="13">
        <f t="shared" si="14"/>
        <v>120.7024604</v>
      </c>
      <c r="BG16" s="13">
        <f t="shared" si="14"/>
        <v>123.8473646</v>
      </c>
      <c r="BH16" s="13">
        <f t="shared" si="14"/>
        <v>127.0979219</v>
      </c>
      <c r="BI16" s="13">
        <f t="shared" si="14"/>
        <v>130.4261853</v>
      </c>
      <c r="BJ16" s="13">
        <f t="shared" si="14"/>
        <v>133.864485</v>
      </c>
      <c r="BK16" s="13">
        <f t="shared" si="14"/>
        <v>137.3849791</v>
      </c>
      <c r="BL16" s="13">
        <f t="shared" si="14"/>
        <v>140.9896323</v>
      </c>
      <c r="BM16" s="13">
        <f t="shared" si="14"/>
        <v>144.6713147</v>
      </c>
      <c r="BN16" s="13">
        <f t="shared" si="14"/>
        <v>147.7910748</v>
      </c>
      <c r="BO16" s="13">
        <f t="shared" si="14"/>
        <v>150.9488472</v>
      </c>
      <c r="BP16" s="13">
        <f t="shared" si="14"/>
        <v>154.1821078</v>
      </c>
      <c r="BQ16" s="13">
        <f t="shared" si="14"/>
        <v>157.4926611</v>
      </c>
      <c r="BR16" s="13">
        <f t="shared" si="14"/>
        <v>160.8823549</v>
      </c>
      <c r="BS16" s="13">
        <f t="shared" si="14"/>
        <v>164.3530809</v>
      </c>
      <c r="BT16" s="13">
        <f t="shared" si="14"/>
        <v>167.8793512</v>
      </c>
      <c r="BU16" s="13">
        <f t="shared" si="14"/>
        <v>171.4899187</v>
      </c>
      <c r="BV16" s="13">
        <f t="shared" si="14"/>
        <v>175.1867986</v>
      </c>
      <c r="BW16" s="13">
        <f t="shared" si="14"/>
        <v>178.9720543</v>
      </c>
      <c r="BX16" s="13">
        <f t="shared" si="14"/>
        <v>182.8477985</v>
      </c>
      <c r="BY16" s="13">
        <f t="shared" si="14"/>
        <v>186.8283832</v>
      </c>
      <c r="BZ16" s="13">
        <f t="shared" si="14"/>
        <v>190.9041258</v>
      </c>
      <c r="CA16" s="13">
        <f t="shared" si="14"/>
        <v>195.077301</v>
      </c>
      <c r="CB16" s="13">
        <f t="shared" si="14"/>
        <v>199.3502381</v>
      </c>
    </row>
    <row r="17" ht="22.5" customHeight="1">
      <c r="A17" s="20" t="s">
        <v>14</v>
      </c>
      <c r="B17" s="10"/>
      <c r="C17" s="10"/>
      <c r="D17" s="10"/>
      <c r="E17" s="10"/>
      <c r="F17" s="10"/>
      <c r="G17" s="1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ht="22.5" customHeight="1">
      <c r="A18" s="20" t="s">
        <v>14</v>
      </c>
      <c r="B18" s="10"/>
      <c r="C18" s="10"/>
      <c r="D18" s="10"/>
      <c r="E18" s="10"/>
      <c r="F18" s="10"/>
      <c r="G18" s="10"/>
      <c r="H18" s="10"/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ht="22.5" customHeight="1">
      <c r="A19" s="20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ht="22.5" customHeight="1">
      <c r="A20" s="20" t="s">
        <v>16</v>
      </c>
      <c r="B20" s="13">
        <f>HLOOKUP(B3,'生活費'!$C$16:$DX$19,4)+if(B4="","",HLOOKUP(B4,'生活費'!$C$16:$DX$19,4))+if(B5="","", HLOOKUP(B5,'生活費'!$C$16:$DX$19,4))+if(B6="","", HLOOKUP(B6,'生活費'!$C$16:$DX$19,4))</f>
        <v>6</v>
      </c>
      <c r="C20" s="13">
        <f>HLOOKUP(C3,'生活費'!$C$16:$DX$19,4)+if(C4="","",HLOOKUP(C4,'生活費'!$C$16:$DX$19,4))+if(C5="","", HLOOKUP(C5,'生活費'!$C$16:$DX$19,4))+if(C6="","", HLOOKUP(C6,'生活費'!$C$16:$DX$19,4))</f>
        <v>6</v>
      </c>
      <c r="D20" s="13">
        <f>HLOOKUP(D3,'生活費'!$C$16:$DX$19,4)+if(D4="","",HLOOKUP(D4,'生活費'!$C$16:$DX$19,4))+if(D5="","", HLOOKUP(D5,'生活費'!$C$16:$DX$19,4))+if(D6="","", HLOOKUP(D6,'生活費'!$C$16:$DX$19,4))</f>
        <v>6</v>
      </c>
      <c r="E20" s="13">
        <f>HLOOKUP(E3,'生活費'!$C$16:$DX$19,4)+if(E4="","",HLOOKUP(E4,'生活費'!$C$16:$DX$19,4))+if(E5="","", HLOOKUP(E5,'生活費'!$C$16:$DX$19,4))+if(E6="","", HLOOKUP(E6,'生活費'!$C$16:$DX$19,4))</f>
        <v>6</v>
      </c>
      <c r="F20" s="13">
        <f>HLOOKUP(F3,'生活費'!$C$16:$DX$19,4)+if(F4="","",HLOOKUP(F4,'生活費'!$C$16:$DX$19,4))+if(F5="","", HLOOKUP(F5,'生活費'!$C$16:$DX$19,4))+if(F6="","", HLOOKUP(F6,'生活費'!$C$16:$DX$19,4))</f>
        <v>13.5</v>
      </c>
      <c r="G20" s="13">
        <f>HLOOKUP(G3,'生活費'!$C$16:$DX$19,4)+if(G4="","",HLOOKUP(G4,'生活費'!$C$16:$DX$19,4))+if(G5="","", HLOOKUP(G5,'生活費'!$C$16:$DX$19,4))+if(G6="","", HLOOKUP(G6,'生活費'!$C$16:$DX$19,4))</f>
        <v>13.5</v>
      </c>
      <c r="H20" s="13">
        <f>HLOOKUP(H3,'生活費'!$C$16:$DX$19,4)+if(H4="","",HLOOKUP(H4,'生活費'!$C$16:$DX$19,4))+if(H5="","", HLOOKUP(H5,'生活費'!$C$16:$DX$19,4))+if(H6="","", HLOOKUP(H6,'生活費'!$C$16:$DX$19,4))</f>
        <v>13.5</v>
      </c>
      <c r="I20" s="13">
        <f>HLOOKUP(I3,'生活費'!$C$16:$DX$19,4)+if(I4="","",HLOOKUP(I4,'生活費'!$C$16:$DX$19,4))+if(I5="","", HLOOKUP(I5,'生活費'!$C$16:$DX$19,4))+if(I6="","", HLOOKUP(I6,'生活費'!$C$16:$DX$19,4))</f>
        <v>13.5</v>
      </c>
      <c r="J20" s="13">
        <f>HLOOKUP(J3,'生活費'!$C$16:$DX$19,4)+if(J4="","",HLOOKUP(J4,'生活費'!$C$16:$DX$19,4))+if(J5="","", HLOOKUP(J5,'生活費'!$C$16:$DX$19,4))+if(J6="","", HLOOKUP(J6,'生活費'!$C$16:$DX$19,4))</f>
        <v>13.5</v>
      </c>
      <c r="K20" s="13">
        <f>HLOOKUP(K3,'生活費'!$C$16:$DX$19,4)+if(K4="","",HLOOKUP(K4,'生活費'!$C$16:$DX$19,4))+if(K5="","", HLOOKUP(K5,'生活費'!$C$16:$DX$19,4))+if(K6="","", HLOOKUP(K6,'生活費'!$C$16:$DX$19,4))</f>
        <v>10.5</v>
      </c>
      <c r="L20" s="13">
        <f>HLOOKUP(L3,'生活費'!$C$16:$DX$19,4)+if(L4="","",HLOOKUP(L4,'生活費'!$C$16:$DX$19,4))+if(L5="","", HLOOKUP(L5,'生活費'!$C$16:$DX$19,4))+if(L6="","", HLOOKUP(L6,'生活費'!$C$16:$DX$19,4))</f>
        <v>10.5</v>
      </c>
      <c r="M20" s="13">
        <f>HLOOKUP(M3,'生活費'!$C$16:$DX$19,4)+if(M4="","",HLOOKUP(M4,'生活費'!$C$16:$DX$19,4))+if(M5="","", HLOOKUP(M5,'生活費'!$C$16:$DX$19,4))+if(M6="","", HLOOKUP(M6,'生活費'!$C$16:$DX$19,4))</f>
        <v>10.5</v>
      </c>
      <c r="N20" s="13">
        <f>HLOOKUP(N3,'生活費'!$C$16:$DX$19,4)+if(N4="","",HLOOKUP(N4,'生活費'!$C$16:$DX$19,4))+if(N5="","", HLOOKUP(N5,'生活費'!$C$16:$DX$19,4))+if(N6="","", HLOOKUP(N6,'生活費'!$C$16:$DX$19,4))</f>
        <v>12</v>
      </c>
      <c r="O20" s="13">
        <f>HLOOKUP(O3,'生活費'!$C$16:$DX$19,4)+if(O4="","",HLOOKUP(O4,'生活費'!$C$16:$DX$19,4))+if(O5="","", HLOOKUP(O5,'生活費'!$C$16:$DX$19,4))+if(O6="","", HLOOKUP(O6,'生活費'!$C$16:$DX$19,4))</f>
        <v>12</v>
      </c>
      <c r="P20" s="13">
        <f>HLOOKUP(P3,'生活費'!$C$16:$DX$19,4)+if(P4="","",HLOOKUP(P4,'生活費'!$C$16:$DX$19,4))+if(P5="","", HLOOKUP(P5,'生活費'!$C$16:$DX$19,4))+if(P6="","", HLOOKUP(P6,'生活費'!$C$16:$DX$19,4))</f>
        <v>12</v>
      </c>
      <c r="Q20" s="13">
        <f>HLOOKUP(Q3,'生活費'!$C$16:$DX$19,4)+if(Q4="","",HLOOKUP(Q4,'生活費'!$C$16:$DX$19,4))+if(Q5="","", HLOOKUP(Q5,'生活費'!$C$16:$DX$19,4))+if(Q6="","", HLOOKUP(Q6,'生活費'!$C$16:$DX$19,4))</f>
        <v>12</v>
      </c>
      <c r="R20" s="13">
        <f>HLOOKUP(R3,'生活費'!$C$16:$DX$19,4)+if(R4="","",HLOOKUP(R4,'生活費'!$C$16:$DX$19,4))+if(R5="","", HLOOKUP(R5,'生活費'!$C$16:$DX$19,4))+if(R6="","", HLOOKUP(R6,'生活費'!$C$16:$DX$19,4))</f>
        <v>12</v>
      </c>
      <c r="S20" s="13">
        <f>HLOOKUP(S3,'生活費'!$C$16:$DX$19,4)+if(S4="","",HLOOKUP(S4,'生活費'!$C$16:$DX$19,4))+if(S5="","", HLOOKUP(S5,'生活費'!$C$16:$DX$19,4))+if(S6="","", HLOOKUP(S6,'生活費'!$C$16:$DX$19,4))</f>
        <v>12</v>
      </c>
      <c r="T20" s="13">
        <f>HLOOKUP(T3,'生活費'!$C$16:$DX$19,4)+if(T4="","",HLOOKUP(T4,'生活費'!$C$16:$DX$19,4))+if(T5="","", HLOOKUP(T5,'生活費'!$C$16:$DX$19,4))+if(T6="","", HLOOKUP(T6,'生活費'!$C$16:$DX$19,4))</f>
        <v>12</v>
      </c>
      <c r="U20" s="13">
        <f>HLOOKUP(U3,'生活費'!$C$16:$DX$19,4)+if(U4="","",HLOOKUP(U4,'生活費'!$C$16:$DX$19,4))+if(U5="","", HLOOKUP(U5,'生活費'!$C$16:$DX$19,4))+if(U6="","", HLOOKUP(U6,'生活費'!$C$16:$DX$19,4))</f>
        <v>12</v>
      </c>
      <c r="V20" s="13">
        <f>HLOOKUP(V3,'生活費'!$C$16:$DX$19,4)+if(V4="","",HLOOKUP(V4,'生活費'!$C$16:$DX$19,4))+if(V5="","", HLOOKUP(V5,'生活費'!$C$16:$DX$19,4))+if(V6="","", HLOOKUP(V6,'生活費'!$C$16:$DX$19,4))</f>
        <v>12</v>
      </c>
      <c r="W20" s="13">
        <f>HLOOKUP(W3,'生活費'!$C$16:$DX$19,4)+if(W4="","",HLOOKUP(W4,'生活費'!$C$16:$DX$19,4))+if(W5="","", HLOOKUP(W5,'生活費'!$C$16:$DX$19,4))+if(W6="","", HLOOKUP(W6,'生活費'!$C$16:$DX$19,4))</f>
        <v>12</v>
      </c>
      <c r="X20" s="13">
        <f>HLOOKUP(X3,'生活費'!$C$16:$DX$19,4)+if(X4="","",HLOOKUP(X4,'生活費'!$C$16:$DX$19,4))+if(X5="","", HLOOKUP(X5,'生活費'!$C$16:$DX$19,4))+if(X6="","", HLOOKUP(X6,'生活費'!$C$16:$DX$19,4))</f>
        <v>12</v>
      </c>
      <c r="Y20" s="13">
        <f>HLOOKUP(Y3,'生活費'!$C$16:$DX$19,4)+if(Y4="","",HLOOKUP(Y4,'生活費'!$C$16:$DX$19,4))+if(Y5="","", HLOOKUP(Y5,'生活費'!$C$16:$DX$19,4))+if(Y6="","", HLOOKUP(Y6,'生活費'!$C$16:$DX$19,4))</f>
        <v>12</v>
      </c>
      <c r="Z20" s="13">
        <f>HLOOKUP(Z3,'生活費'!$C$16:$DX$19,4)+if(Z4="","",HLOOKUP(Z4,'生活費'!$C$16:$DX$19,4))+if(Z5="","", HLOOKUP(Z5,'生活費'!$C$16:$DX$19,4))+if(Z6="","", HLOOKUP(Z6,'生活費'!$C$16:$DX$19,4))</f>
        <v>12</v>
      </c>
      <c r="AA20" s="13">
        <f>HLOOKUP(AA3,'生活費'!$C$16:$DX$19,4)+if(AA4="","",HLOOKUP(AA4,'生活費'!$C$16:$DX$19,4))+if(AA5="","", HLOOKUP(AA5,'生活費'!$C$16:$DX$19,4))+if(AA6="","", HLOOKUP(AA6,'生活費'!$C$16:$DX$19,4))</f>
        <v>12</v>
      </c>
      <c r="AB20" s="13">
        <f>HLOOKUP(AB3,'生活費'!$C$16:$DX$19,4)+if(AB4="","",HLOOKUP(AB4,'生活費'!$C$16:$DX$19,4))+if(AB5="","", HLOOKUP(AB5,'生活費'!$C$16:$DX$19,4))+if(AB6="","", HLOOKUP(AB6,'生活費'!$C$16:$DX$19,4))</f>
        <v>12</v>
      </c>
      <c r="AC20" s="13">
        <f>HLOOKUP(AC3,'生活費'!$C$16:$DX$19,4)+if(AC4="","",HLOOKUP(AC4,'生活費'!$C$16:$DX$19,4))+if(AC5="","", HLOOKUP(AC5,'生活費'!$C$16:$DX$19,4))+if(AC6="","", HLOOKUP(AC6,'生活費'!$C$16:$DX$19,4))</f>
        <v>15</v>
      </c>
      <c r="AD20" s="13">
        <f>HLOOKUP(AD3,'生活費'!$C$16:$DX$19,4)+if(AD4="","",HLOOKUP(AD4,'生活費'!$C$16:$DX$19,4))+if(AD5="","", HLOOKUP(AD5,'生活費'!$C$16:$DX$19,4))+if(AD6="","", HLOOKUP(AD6,'生活費'!$C$16:$DX$19,4))</f>
        <v>15</v>
      </c>
      <c r="AE20" s="13">
        <f>HLOOKUP(AE3,'生活費'!$C$16:$DX$19,4)+if(AE4="","",HLOOKUP(AE4,'生活費'!$C$16:$DX$19,4))+if(AE5="","", HLOOKUP(AE5,'生活費'!$C$16:$DX$19,4))+if(AE6="","", HLOOKUP(AE6,'生活費'!$C$16:$DX$19,4))</f>
        <v>18</v>
      </c>
      <c r="AF20" s="13">
        <f>HLOOKUP(AF3,'生活費'!$C$16:$DX$19,4)+if(AF4="","",HLOOKUP(AF4,'生活費'!$C$16:$DX$19,4))+if(AF5="","", HLOOKUP(AF5,'生活費'!$C$16:$DX$19,4))+if(AF6="","", HLOOKUP(AF6,'生活費'!$C$16:$DX$19,4))</f>
        <v>18</v>
      </c>
      <c r="AG20" s="13">
        <f>HLOOKUP(AG3,'生活費'!$C$16:$DX$19,4)+if(AG4="","",HLOOKUP(AG4,'生活費'!$C$16:$DX$19,4))+if(AG5="","", HLOOKUP(AG5,'生活費'!$C$16:$DX$19,4))+if(AG6="","", HLOOKUP(AG6,'生活費'!$C$16:$DX$19,4))</f>
        <v>18</v>
      </c>
      <c r="AH20" s="13">
        <f>HLOOKUP(AH3,'生活費'!$C$16:$DX$19,4)+if(AH4="","",HLOOKUP(AH4,'生活費'!$C$16:$DX$19,4))+if(AH5="","", HLOOKUP(AH5,'生活費'!$C$16:$DX$19,4))+if(AH6="","", HLOOKUP(AH6,'生活費'!$C$16:$DX$19,4))</f>
        <v>18</v>
      </c>
      <c r="AI20" s="13">
        <f>HLOOKUP(AI3,'生活費'!$C$16:$DX$19,4)+if(AI4="","",HLOOKUP(AI4,'生活費'!$C$16:$DX$19,4))+if(AI5="","", HLOOKUP(AI5,'生活費'!$C$16:$DX$19,4))+if(AI6="","", HLOOKUP(AI6,'生活費'!$C$16:$DX$19,4))</f>
        <v>18</v>
      </c>
      <c r="AJ20" s="13">
        <f>HLOOKUP(AJ3,'生活費'!$C$16:$DX$19,4)+if(AJ4="","",HLOOKUP(AJ4,'生活費'!$C$16:$DX$19,4))+if(AJ5="","", HLOOKUP(AJ5,'生活費'!$C$16:$DX$19,4))+if(AJ6="","", HLOOKUP(AJ6,'生活費'!$C$16:$DX$19,4))</f>
        <v>19.5</v>
      </c>
      <c r="AK20" s="13">
        <f>HLOOKUP(AK3,'生活費'!$C$16:$DX$19,4)+if(AK4="","",HLOOKUP(AK4,'生活費'!$C$16:$DX$19,4))+if(AK5="","", HLOOKUP(AK5,'生活費'!$C$16:$DX$19,4))+if(AK6="","", HLOOKUP(AK6,'生活費'!$C$16:$DX$19,4))</f>
        <v>19.5</v>
      </c>
      <c r="AL20" s="13">
        <f>HLOOKUP(AL3,'生活費'!$C$16:$DX$19,4)+if(AL4="","",HLOOKUP(AL4,'生活費'!$C$16:$DX$19,4))+if(AL5="","", HLOOKUP(AL5,'生活費'!$C$16:$DX$19,4))+if(AL6="","", HLOOKUP(AL6,'生活費'!$C$16:$DX$19,4))</f>
        <v>19.5</v>
      </c>
      <c r="AM20" s="13">
        <f>HLOOKUP(AM3,'生活費'!$C$16:$DX$19,4)+if(AM4="","",HLOOKUP(AM4,'生活費'!$C$16:$DX$19,4))+if(AM5="","", HLOOKUP(AM5,'生活費'!$C$16:$DX$19,4))+if(AM6="","", HLOOKUP(AM6,'生活費'!$C$16:$DX$19,4))</f>
        <v>19.5</v>
      </c>
      <c r="AN20" s="13">
        <f>HLOOKUP(AN3,'生活費'!$C$16:$DX$19,4)+if(AN4="","",HLOOKUP(AN4,'生活費'!$C$16:$DX$19,4))+if(AN5="","", HLOOKUP(AN5,'生活費'!$C$16:$DX$19,4))+if(AN6="","", HLOOKUP(AN6,'生活費'!$C$16:$DX$19,4))</f>
        <v>19.5</v>
      </c>
      <c r="AO20" s="13">
        <f>HLOOKUP(AO3,'生活費'!$C$16:$DX$19,4)+if(AO4="","",HLOOKUP(AO4,'生活費'!$C$16:$DX$19,4))+if(AO5="","", HLOOKUP(AO5,'生活費'!$C$16:$DX$19,4))+if(AO6="","", HLOOKUP(AO6,'生活費'!$C$16:$DX$19,4))</f>
        <v>19.5</v>
      </c>
      <c r="AP20" s="13">
        <f>HLOOKUP(AP3,'生活費'!$C$16:$DX$19,4)+if(AP4="","",HLOOKUP(AP4,'生活費'!$C$16:$DX$19,4))+if(AP5="","", HLOOKUP(AP5,'生活費'!$C$16:$DX$19,4))+if(AP6="","", HLOOKUP(AP6,'生活費'!$C$16:$DX$19,4))</f>
        <v>19.5</v>
      </c>
      <c r="AQ20" s="13">
        <f>HLOOKUP(AQ3,'生活費'!$C$16:$DX$19,4)+if(AQ4="","",HLOOKUP(AQ4,'生活費'!$C$16:$DX$19,4))+if(AQ5="","", HLOOKUP(AQ5,'生活費'!$C$16:$DX$19,4))+if(AQ6="","", HLOOKUP(AQ6,'生活費'!$C$16:$DX$19,4))</f>
        <v>19.5</v>
      </c>
      <c r="AR20" s="13">
        <f>HLOOKUP(AR3,'生活費'!$C$16:$DX$19,4)+if(AR4="","",HLOOKUP(AR4,'生活費'!$C$16:$DX$19,4))+if(AR5="","", HLOOKUP(AR5,'生活費'!$C$16:$DX$19,4))+if(AR6="","", HLOOKUP(AR6,'生活費'!$C$16:$DX$19,4))</f>
        <v>24</v>
      </c>
      <c r="AS20" s="13">
        <f>HLOOKUP(AS3,'生活費'!$C$16:$DX$19,4)+if(AS4="","",HLOOKUP(AS4,'生活費'!$C$16:$DX$19,4))+if(AS5="","", HLOOKUP(AS5,'生活費'!$C$16:$DX$19,4))+if(AS6="","", HLOOKUP(AS6,'生活費'!$C$16:$DX$19,4))</f>
        <v>24</v>
      </c>
      <c r="AT20" s="13">
        <f>HLOOKUP(AT3,'生活費'!$C$16:$DX$19,4)+if(AT4="","",HLOOKUP(AT4,'生活費'!$C$16:$DX$19,4))+if(AT5="","", HLOOKUP(AT5,'生活費'!$C$16:$DX$19,4))+if(AT6="","", HLOOKUP(AT6,'生活費'!$C$16:$DX$19,4))</f>
        <v>28.5</v>
      </c>
      <c r="AU20" s="13">
        <f>HLOOKUP(AU3,'生活費'!$C$16:$DX$19,4)+if(AU4="","",HLOOKUP(AU4,'生活費'!$C$16:$DX$19,4))+if(AU5="","", HLOOKUP(AU5,'生活費'!$C$16:$DX$19,4))+if(AU6="","", HLOOKUP(AU6,'生活費'!$C$16:$DX$19,4))</f>
        <v>28.5</v>
      </c>
      <c r="AV20" s="13">
        <f>HLOOKUP(AV3,'生活費'!$C$16:$DX$19,4)+if(AV4="","",HLOOKUP(AV4,'生活費'!$C$16:$DX$19,4))+if(AV5="","", HLOOKUP(AV5,'生活費'!$C$16:$DX$19,4))+if(AV6="","", HLOOKUP(AV6,'生活費'!$C$16:$DX$19,4))</f>
        <v>28.5</v>
      </c>
      <c r="AW20" s="13">
        <f>HLOOKUP(AW3,'生活費'!$C$16:$DX$19,4)+if(AW4="","",HLOOKUP(AW4,'生活費'!$C$16:$DX$19,4))+if(AW5="","", HLOOKUP(AW5,'生活費'!$C$16:$DX$19,4))+if(AW6="","", HLOOKUP(AW6,'生活費'!$C$16:$DX$19,4))</f>
        <v>31.5</v>
      </c>
      <c r="AX20" s="13">
        <f>HLOOKUP(AX3,'生活費'!$C$16:$DX$19,4)+if(AX4="","",HLOOKUP(AX4,'生活費'!$C$16:$DX$19,4))+if(AX5="","", HLOOKUP(AX5,'生活費'!$C$16:$DX$19,4))+if(AX6="","", HLOOKUP(AX6,'生活費'!$C$16:$DX$19,4))</f>
        <v>31.5</v>
      </c>
      <c r="AY20" s="13">
        <f>HLOOKUP(AY3,'生活費'!$C$16:$DX$19,4)+if(AY4="","",HLOOKUP(AY4,'生活費'!$C$16:$DX$19,4))+if(AY5="","", HLOOKUP(AY5,'生活費'!$C$16:$DX$19,4))+if(AY6="","", HLOOKUP(AY6,'生活費'!$C$16:$DX$19,4))</f>
        <v>37.5</v>
      </c>
      <c r="AZ20" s="13">
        <f>HLOOKUP(AZ3,'生活費'!$C$16:$DX$19,4)+if(AZ4="","",HLOOKUP(AZ4,'生活費'!$C$16:$DX$19,4))+if(AZ5="","", HLOOKUP(AZ5,'生活費'!$C$16:$DX$19,4))+if(AZ6="","", HLOOKUP(AZ6,'生活費'!$C$16:$DX$19,4))</f>
        <v>37.5</v>
      </c>
      <c r="BA20" s="13">
        <f>HLOOKUP(BA3,'生活費'!$C$16:$DX$19,4)+if(BA4="","",HLOOKUP(BA4,'生活費'!$C$16:$DX$19,4))+if(BA5="","", HLOOKUP(BA5,'生活費'!$C$16:$DX$19,4))+if(BA6="","", HLOOKUP(BA6,'生活費'!$C$16:$DX$19,4))</f>
        <v>37.5</v>
      </c>
      <c r="BB20" s="13">
        <f>HLOOKUP(BB3,'生活費'!$C$16:$DX$19,4)+if(BB4="","",HLOOKUP(BB4,'生活費'!$C$16:$DX$19,4))+if(BB5="","", HLOOKUP(BB5,'生活費'!$C$16:$DX$19,4))+if(BB6="","", HLOOKUP(BB6,'生活費'!$C$16:$DX$19,4))</f>
        <v>35.5</v>
      </c>
      <c r="BC20" s="13">
        <f>HLOOKUP(BC3,'生活費'!$C$16:$DX$19,4)+if(BC4="","",HLOOKUP(BC4,'生活費'!$C$16:$DX$19,4))+if(BC5="","", HLOOKUP(BC5,'生活費'!$C$16:$DX$19,4))+if(BC6="","", HLOOKUP(BC6,'生活費'!$C$16:$DX$19,4))</f>
        <v>35.5</v>
      </c>
      <c r="BD20" s="13">
        <f>HLOOKUP(BD3,'生活費'!$C$16:$DX$19,4)+if(BD4="","",HLOOKUP(BD4,'生活費'!$C$16:$DX$19,4))+if(BD5="","", HLOOKUP(BD5,'生活費'!$C$16:$DX$19,4))+if(BD6="","", HLOOKUP(BD6,'生活費'!$C$16:$DX$19,4))</f>
        <v>33.5</v>
      </c>
      <c r="BE20" s="13">
        <f>HLOOKUP(BE3,'生活費'!$C$16:$DX$19,4)+if(BE4="","",HLOOKUP(BE4,'生活費'!$C$16:$DX$19,4))+if(BE5="","", HLOOKUP(BE5,'生活費'!$C$16:$DX$19,4))+if(BE6="","", HLOOKUP(BE6,'生活費'!$C$16:$DX$19,4))</f>
        <v>33.5</v>
      </c>
      <c r="BF20" s="13">
        <f>HLOOKUP(BF3,'生活費'!$C$16:$DX$19,4)+if(BF4="","",HLOOKUP(BF4,'生活費'!$C$16:$DX$19,4))+if(BF5="","", HLOOKUP(BF5,'生活費'!$C$16:$DX$19,4))+if(BF6="","", HLOOKUP(BF6,'生活費'!$C$16:$DX$19,4))</f>
        <v>33.5</v>
      </c>
      <c r="BG20" s="13">
        <f>HLOOKUP(BG3,'生活費'!$C$16:$DX$19,4)+if(BG4="","",HLOOKUP(BG4,'生活費'!$C$16:$DX$19,4))+if(BG5="","", HLOOKUP(BG5,'生活費'!$C$16:$DX$19,4))+if(BG6="","", HLOOKUP(BG6,'生活費'!$C$16:$DX$19,4))</f>
        <v>28.5</v>
      </c>
      <c r="BH20" s="13">
        <f>HLOOKUP(BH3,'生活費'!$C$16:$DX$19,4)+if(BH4="","",HLOOKUP(BH4,'生活費'!$C$16:$DX$19,4))+if(BH5="","", HLOOKUP(BH5,'生活費'!$C$16:$DX$19,4))+if(BH6="","", HLOOKUP(BH6,'生活費'!$C$16:$DX$19,4))</f>
        <v>28.5</v>
      </c>
      <c r="BI20" s="13">
        <f>HLOOKUP(BI3,'生活費'!$C$16:$DX$19,4)+if(BI4="","",HLOOKUP(BI4,'生活費'!$C$16:$DX$19,4))+if(BI5="","", HLOOKUP(BI5,'生活費'!$C$16:$DX$19,4))+if(BI6="","", HLOOKUP(BI6,'生活費'!$C$16:$DX$19,4))</f>
        <v>23.5</v>
      </c>
      <c r="BJ20" s="13">
        <f>HLOOKUP(BJ3,'生活費'!$C$16:$DX$19,4)+if(BJ4="","",HLOOKUP(BJ4,'生活費'!$C$16:$DX$19,4))+if(BJ5="","", HLOOKUP(BJ5,'生活費'!$C$16:$DX$19,4))+if(BJ6="","", HLOOKUP(BJ6,'生活費'!$C$16:$DX$19,4))</f>
        <v>23.5</v>
      </c>
      <c r="BK20" s="13">
        <f>HLOOKUP(BK3,'生活費'!$C$16:$DX$19,4)+if(BK4="","",HLOOKUP(BK4,'生活費'!$C$16:$DX$19,4))+if(BK5="","", HLOOKUP(BK5,'生活費'!$C$16:$DX$19,4))+if(BK6="","", HLOOKUP(BK6,'生活費'!$C$16:$DX$19,4))</f>
        <v>23.5</v>
      </c>
      <c r="BL20" s="13">
        <f>HLOOKUP(BL3,'生活費'!$C$16:$DX$19,4)+if(BL4="","",HLOOKUP(BL4,'生活費'!$C$16:$DX$19,4))+if(BL5="","", HLOOKUP(BL5,'生活費'!$C$16:$DX$19,4))+if(BL6="","", HLOOKUP(BL6,'生活費'!$C$16:$DX$19,4))</f>
        <v>25</v>
      </c>
      <c r="BM20" s="13">
        <f>HLOOKUP(BM3,'生活費'!$C$16:$DX$19,4)+if(BM4="","",HLOOKUP(BM4,'生活費'!$C$16:$DX$19,4))+if(BM5="","", HLOOKUP(BM5,'生活費'!$C$16:$DX$19,4))+if(BM6="","", HLOOKUP(BM6,'生活費'!$C$16:$DX$19,4))</f>
        <v>23</v>
      </c>
      <c r="BN20" s="13">
        <f>HLOOKUP(BN3,'生活費'!$C$16:$DX$19,4)+if(BN4="","",HLOOKUP(BN4,'生活費'!$C$16:$DX$19,4))+if(BN5="","", HLOOKUP(BN5,'生活費'!$C$16:$DX$19,4))+if(BN6="","", HLOOKUP(BN6,'生活費'!$C$16:$DX$19,4))</f>
        <v>29</v>
      </c>
      <c r="BO20" s="13">
        <f>HLOOKUP(BO3,'生活費'!$C$16:$DX$19,4)+if(BO4="","",HLOOKUP(BO4,'生活費'!$C$16:$DX$19,4))+if(BO5="","", HLOOKUP(BO5,'生活費'!$C$16:$DX$19,4))+if(BO6="","", HLOOKUP(BO6,'生活費'!$C$16:$DX$19,4))</f>
        <v>29</v>
      </c>
      <c r="BP20" s="13">
        <f>HLOOKUP(BP3,'生活費'!$C$16:$DX$19,4)+if(BP4="","",HLOOKUP(BP4,'生活費'!$C$16:$DX$19,4))+if(BP5="","", HLOOKUP(BP5,'生活費'!$C$16:$DX$19,4))+if(BP6="","", HLOOKUP(BP6,'生活費'!$C$16:$DX$19,4))</f>
        <v>29</v>
      </c>
      <c r="BQ20" s="13">
        <f>HLOOKUP(BQ3,'生活費'!$C$16:$DX$19,4)+if(BQ4="","",HLOOKUP(BQ4,'生活費'!$C$16:$DX$19,4))+if(BQ5="","", HLOOKUP(BQ5,'生活費'!$C$16:$DX$19,4))+if(BQ6="","", HLOOKUP(BQ6,'生活費'!$C$16:$DX$19,4))</f>
        <v>29</v>
      </c>
      <c r="BR20" s="13">
        <f>HLOOKUP(BR3,'生活費'!$C$16:$DX$19,4)+if(BR4="","",HLOOKUP(BR4,'生活費'!$C$16:$DX$19,4))+if(BR5="","", HLOOKUP(BR5,'生活費'!$C$16:$DX$19,4))+if(BR6="","", HLOOKUP(BR6,'生活費'!$C$16:$DX$19,4))</f>
        <v>29</v>
      </c>
      <c r="BS20" s="13">
        <f>HLOOKUP(BS3,'生活費'!$C$16:$DX$19,4)+if(BS4="","",HLOOKUP(BS4,'生活費'!$C$16:$DX$19,4))+if(BS5="","", HLOOKUP(BS5,'生活費'!$C$16:$DX$19,4))+if(BS6="","", HLOOKUP(BS6,'生活費'!$C$16:$DX$19,4))</f>
        <v>33.5</v>
      </c>
      <c r="BT20" s="13">
        <f>HLOOKUP(BT3,'生活費'!$C$16:$DX$19,4)+if(BT4="","",HLOOKUP(BT4,'生活費'!$C$16:$DX$19,4))+if(BT5="","", HLOOKUP(BT5,'生活費'!$C$16:$DX$19,4))+if(BT6="","", HLOOKUP(BT6,'生活費'!$C$16:$DX$19,4))</f>
        <v>33.5</v>
      </c>
      <c r="BU20" s="13">
        <f>HLOOKUP(BU3,'生活費'!$C$16:$DX$19,4)+if(BU4="","",HLOOKUP(BU4,'生活費'!$C$16:$DX$19,4))+if(BU5="","", HLOOKUP(BU5,'生活費'!$C$16:$DX$19,4))+if(BU6="","", HLOOKUP(BU6,'生活費'!$C$16:$DX$19,4))</f>
        <v>33.5</v>
      </c>
      <c r="BV20" s="13">
        <f>HLOOKUP(BV3,'生活費'!$C$16:$DX$19,4)+if(BV4="","",HLOOKUP(BV4,'生活費'!$C$16:$DX$19,4))+if(BV5="","", HLOOKUP(BV5,'生活費'!$C$16:$DX$19,4))+if(BV6="","", HLOOKUP(BV6,'生活費'!$C$16:$DX$19,4))</f>
        <v>33.5</v>
      </c>
      <c r="BW20" s="13">
        <f>HLOOKUP(BW3,'生活費'!$C$16:$DX$19,4)+if(BW4="","",HLOOKUP(BW4,'生活費'!$C$16:$DX$19,4))+if(BW5="","", HLOOKUP(BW5,'生活費'!$C$16:$DX$19,4))+if(BW6="","", HLOOKUP(BW6,'生活費'!$C$16:$DX$19,4))</f>
        <v>33.5</v>
      </c>
      <c r="BX20" s="13">
        <f>HLOOKUP(BX3,'生活費'!$C$16:$DX$19,4)+if(BX4="","",HLOOKUP(BX4,'生活費'!$C$16:$DX$19,4))+if(BX5="","", HLOOKUP(BX5,'生活費'!$C$16:$DX$19,4))+if(BX6="","", HLOOKUP(BX6,'生活費'!$C$16:$DX$19,4))</f>
        <v>31.5</v>
      </c>
      <c r="BY20" s="13">
        <f>HLOOKUP(BY3,'生活費'!$C$16:$DX$19,4)+if(BY4="","",HLOOKUP(BY4,'生活費'!$C$16:$DX$19,4))+if(BY5="","", HLOOKUP(BY5,'生活費'!$C$16:$DX$19,4))+if(BY6="","", HLOOKUP(BY6,'生活費'!$C$16:$DX$19,4))</f>
        <v>31.5</v>
      </c>
      <c r="BZ20" s="13">
        <f>HLOOKUP(BZ3,'生活費'!$C$16:$DX$19,4)+if(BZ4="","",HLOOKUP(BZ4,'生活費'!$C$16:$DX$19,4))+if(BZ5="","", HLOOKUP(BZ5,'生活費'!$C$16:$DX$19,4))+if(BZ6="","", HLOOKUP(BZ6,'生活費'!$C$16:$DX$19,4))</f>
        <v>31.5</v>
      </c>
      <c r="CA20" s="13">
        <f>HLOOKUP(CA3,'生活費'!$C$16:$DX$19,4)+if(CA4="","",HLOOKUP(CA4,'生活費'!$C$16:$DX$19,4))+if(CA5="","", HLOOKUP(CA5,'生活費'!$C$16:$DX$19,4))+if(CA6="","", HLOOKUP(CA6,'生活費'!$C$16:$DX$19,4))</f>
        <v>31.5</v>
      </c>
      <c r="CB20" s="13">
        <f>HLOOKUP(CB3,'生活費'!$C$16:$DX$19,4)+if(CB4="","",HLOOKUP(CB4,'生活費'!$C$16:$DX$19,4))+if(CB5="","", HLOOKUP(CB5,'生活費'!$C$16:$DX$19,4))+if(CB6="","", HLOOKUP(CB6,'生活費'!$C$16:$DX$19,4))</f>
        <v>31.5</v>
      </c>
    </row>
    <row r="21" ht="22.5" customHeight="1">
      <c r="A21" s="20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ht="22.5" customHeight="1">
      <c r="A22" s="2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ht="22.5" customHeight="1">
      <c r="A23" s="23" t="s"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ht="22.5" customHeight="1">
      <c r="A24" s="24" t="s">
        <v>20</v>
      </c>
      <c r="B24" s="25">
        <f t="shared" ref="B24:CB24" si="15">SUM(B13:B23)</f>
        <v>258.4083315</v>
      </c>
      <c r="C24" s="25">
        <f t="shared" si="15"/>
        <v>259.4030338</v>
      </c>
      <c r="D24" s="25">
        <f t="shared" si="15"/>
        <v>260.413668</v>
      </c>
      <c r="E24" s="25">
        <f t="shared" si="15"/>
        <v>261.4404892</v>
      </c>
      <c r="F24" s="25">
        <f t="shared" si="15"/>
        <v>269.9837567</v>
      </c>
      <c r="G24" s="25">
        <f t="shared" si="15"/>
        <v>271.013109</v>
      </c>
      <c r="H24" s="25">
        <f t="shared" si="15"/>
        <v>272.0589481</v>
      </c>
      <c r="I24" s="25">
        <f t="shared" si="15"/>
        <v>273.121538</v>
      </c>
      <c r="J24" s="25">
        <f t="shared" si="15"/>
        <v>274.2011472</v>
      </c>
      <c r="K24" s="25">
        <f t="shared" si="15"/>
        <v>272.2980481</v>
      </c>
      <c r="L24" s="25">
        <f t="shared" si="15"/>
        <v>273.4247676</v>
      </c>
      <c r="M24" s="25">
        <f t="shared" si="15"/>
        <v>274.5695335</v>
      </c>
      <c r="N24" s="25">
        <f t="shared" si="15"/>
        <v>277.6557011</v>
      </c>
      <c r="O24" s="25">
        <f t="shared" si="15"/>
        <v>279.4204495</v>
      </c>
      <c r="P24" s="25">
        <f t="shared" si="15"/>
        <v>281.227385</v>
      </c>
      <c r="Q24" s="25">
        <f t="shared" si="15"/>
        <v>283.0775163</v>
      </c>
      <c r="R24" s="25">
        <f t="shared" si="15"/>
        <v>284.9718758</v>
      </c>
      <c r="S24" s="25">
        <f t="shared" si="15"/>
        <v>286.911521</v>
      </c>
      <c r="T24" s="25">
        <f t="shared" si="15"/>
        <v>288.8975344</v>
      </c>
      <c r="U24" s="25">
        <f t="shared" si="15"/>
        <v>290.9310244</v>
      </c>
      <c r="V24" s="25">
        <f t="shared" si="15"/>
        <v>293.013126</v>
      </c>
      <c r="W24" s="25">
        <f t="shared" si="15"/>
        <v>295.1450013</v>
      </c>
      <c r="X24" s="25">
        <f t="shared" si="15"/>
        <v>297.3278401</v>
      </c>
      <c r="Y24" s="25">
        <f t="shared" si="15"/>
        <v>299.5628608</v>
      </c>
      <c r="Z24" s="25">
        <f t="shared" si="15"/>
        <v>301.8513108</v>
      </c>
      <c r="AA24" s="25">
        <f t="shared" si="15"/>
        <v>304.1944673</v>
      </c>
      <c r="AB24" s="25">
        <f t="shared" si="15"/>
        <v>306.5936381</v>
      </c>
      <c r="AC24" s="25">
        <f t="shared" si="15"/>
        <v>312.0501623</v>
      </c>
      <c r="AD24" s="25">
        <f t="shared" si="15"/>
        <v>314.5471275</v>
      </c>
      <c r="AE24" s="25">
        <f t="shared" si="15"/>
        <v>320.1037838</v>
      </c>
      <c r="AF24" s="25">
        <f t="shared" si="15"/>
        <v>322.7032748</v>
      </c>
      <c r="AG24" s="25">
        <f t="shared" si="15"/>
        <v>325.364908</v>
      </c>
      <c r="AH24" s="25">
        <f t="shared" si="15"/>
        <v>328.0901688</v>
      </c>
      <c r="AI24" s="25">
        <f t="shared" si="15"/>
        <v>330.8805783</v>
      </c>
      <c r="AJ24" s="25">
        <f t="shared" si="15"/>
        <v>335.237694</v>
      </c>
      <c r="AK24" s="25">
        <f t="shared" si="15"/>
        <v>338.1539687</v>
      </c>
      <c r="AL24" s="25">
        <f t="shared" si="15"/>
        <v>341.1399584</v>
      </c>
      <c r="AM24" s="25">
        <f t="shared" si="15"/>
        <v>344.1973297</v>
      </c>
      <c r="AN24" s="25">
        <f t="shared" si="15"/>
        <v>347.3277889</v>
      </c>
      <c r="AO24" s="25">
        <f t="shared" si="15"/>
        <v>350.5330834</v>
      </c>
      <c r="AP24" s="25">
        <f t="shared" si="15"/>
        <v>353.815002</v>
      </c>
      <c r="AQ24" s="25">
        <f t="shared" si="15"/>
        <v>357.1753765</v>
      </c>
      <c r="AR24" s="25">
        <f t="shared" si="15"/>
        <v>365.1160825</v>
      </c>
      <c r="AS24" s="25">
        <f t="shared" si="15"/>
        <v>368.611615</v>
      </c>
      <c r="AT24" s="25">
        <f t="shared" si="15"/>
        <v>374.86236</v>
      </c>
      <c r="AU24" s="25">
        <f t="shared" si="15"/>
        <v>376.6275321</v>
      </c>
      <c r="AV24" s="25">
        <f t="shared" si="15"/>
        <v>377.2160016</v>
      </c>
      <c r="AW24" s="25">
        <f t="shared" si="15"/>
        <v>380.8185387</v>
      </c>
      <c r="AX24" s="25">
        <f t="shared" si="15"/>
        <v>382.5102884</v>
      </c>
      <c r="AY24" s="25">
        <f t="shared" si="15"/>
        <v>390.2424802</v>
      </c>
      <c r="AZ24" s="25">
        <f t="shared" si="15"/>
        <v>392.8858531</v>
      </c>
      <c r="BA24" s="25">
        <f t="shared" si="15"/>
        <v>395.5924172</v>
      </c>
      <c r="BB24" s="25">
        <f t="shared" si="15"/>
        <v>396.3636831</v>
      </c>
      <c r="BC24" s="25">
        <f t="shared" si="15"/>
        <v>399.2133864</v>
      </c>
      <c r="BD24" s="25">
        <f t="shared" si="15"/>
        <v>400.1312133</v>
      </c>
      <c r="BE24" s="25">
        <f t="shared" si="15"/>
        <v>403.1309814</v>
      </c>
      <c r="BF24" s="25">
        <f t="shared" si="15"/>
        <v>406.2024604</v>
      </c>
      <c r="BG24" s="25">
        <f t="shared" si="15"/>
        <v>404.3473646</v>
      </c>
      <c r="BH24" s="25">
        <f t="shared" si="15"/>
        <v>407.5979219</v>
      </c>
      <c r="BI24" s="25">
        <f t="shared" si="15"/>
        <v>405.9261853</v>
      </c>
      <c r="BJ24" s="25">
        <f t="shared" si="15"/>
        <v>409.364485</v>
      </c>
      <c r="BK24" s="25">
        <f t="shared" si="15"/>
        <v>412.8849791</v>
      </c>
      <c r="BL24" s="25">
        <f t="shared" si="15"/>
        <v>417.9896323</v>
      </c>
      <c r="BM24" s="25">
        <f t="shared" si="15"/>
        <v>419.6713147</v>
      </c>
      <c r="BN24" s="25">
        <f t="shared" si="15"/>
        <v>428.7910748</v>
      </c>
      <c r="BO24" s="25">
        <f t="shared" si="15"/>
        <v>431.9488472</v>
      </c>
      <c r="BP24" s="25">
        <f t="shared" si="15"/>
        <v>435.1821078</v>
      </c>
      <c r="BQ24" s="25">
        <f t="shared" si="15"/>
        <v>438.4926611</v>
      </c>
      <c r="BR24" s="25">
        <f t="shared" si="15"/>
        <v>441.8823549</v>
      </c>
      <c r="BS24" s="25">
        <f t="shared" si="15"/>
        <v>449.8530809</v>
      </c>
      <c r="BT24" s="25">
        <f t="shared" si="15"/>
        <v>453.3793512</v>
      </c>
      <c r="BU24" s="25">
        <f t="shared" si="15"/>
        <v>456.9899187</v>
      </c>
      <c r="BV24" s="25">
        <f t="shared" si="15"/>
        <v>460.6867986</v>
      </c>
      <c r="BW24" s="25">
        <f t="shared" si="15"/>
        <v>464.4720543</v>
      </c>
      <c r="BX24" s="25">
        <f t="shared" si="15"/>
        <v>466.3477985</v>
      </c>
      <c r="BY24" s="25">
        <f t="shared" si="15"/>
        <v>470.3283832</v>
      </c>
      <c r="BZ24" s="25">
        <f t="shared" si="15"/>
        <v>474.4041258</v>
      </c>
      <c r="CA24" s="25">
        <f t="shared" si="15"/>
        <v>478.577301</v>
      </c>
      <c r="CB24" s="25">
        <f t="shared" si="15"/>
        <v>482.8502381</v>
      </c>
    </row>
    <row r="25" ht="22.5" customHeight="1">
      <c r="A25" s="26" t="s">
        <v>21</v>
      </c>
      <c r="B25" s="21">
        <f t="shared" ref="B25:CB25" si="16">+B12-B24</f>
        <v>243.6016685</v>
      </c>
      <c r="C25" s="21">
        <f t="shared" si="16"/>
        <v>247.5033597</v>
      </c>
      <c r="D25" s="21">
        <f t="shared" si="16"/>
        <v>251.467543</v>
      </c>
      <c r="E25" s="21">
        <f t="shared" si="16"/>
        <v>255.4952195</v>
      </c>
      <c r="F25" s="21">
        <f t="shared" si="16"/>
        <v>252.0874059</v>
      </c>
      <c r="G25" s="21">
        <f t="shared" si="16"/>
        <v>256.1250105</v>
      </c>
      <c r="H25" s="21">
        <f t="shared" si="16"/>
        <v>260.2272841</v>
      </c>
      <c r="I25" s="21">
        <f t="shared" si="16"/>
        <v>264.3952625</v>
      </c>
      <c r="J25" s="21">
        <f t="shared" si="16"/>
        <v>268.6299982</v>
      </c>
      <c r="K25" s="21">
        <f t="shared" si="16"/>
        <v>275.9325602</v>
      </c>
      <c r="L25" s="21">
        <f t="shared" si="16"/>
        <v>280.3520851</v>
      </c>
      <c r="M25" s="21">
        <f t="shared" si="16"/>
        <v>284.8423962</v>
      </c>
      <c r="N25" s="21">
        <f t="shared" si="16"/>
        <v>289.5640927</v>
      </c>
      <c r="O25" s="21">
        <f t="shared" si="16"/>
        <v>296.4862671</v>
      </c>
      <c r="P25" s="21">
        <f t="shared" si="16"/>
        <v>303.5739196</v>
      </c>
      <c r="Q25" s="21">
        <f t="shared" si="16"/>
        <v>310.8310059</v>
      </c>
      <c r="R25" s="21">
        <f t="shared" si="16"/>
        <v>318.2615765</v>
      </c>
      <c r="S25" s="21">
        <f t="shared" si="16"/>
        <v>325.8697786</v>
      </c>
      <c r="T25" s="21">
        <f t="shared" si="16"/>
        <v>333.6598586</v>
      </c>
      <c r="U25" s="21">
        <f t="shared" si="16"/>
        <v>341.6361644</v>
      </c>
      <c r="V25" s="21">
        <f t="shared" si="16"/>
        <v>349.8031477</v>
      </c>
      <c r="W25" s="21">
        <f t="shared" si="16"/>
        <v>358.1653668</v>
      </c>
      <c r="X25" s="21">
        <f t="shared" si="16"/>
        <v>366.727489</v>
      </c>
      <c r="Y25" s="21">
        <f t="shared" si="16"/>
        <v>375.494293</v>
      </c>
      <c r="Z25" s="21">
        <f t="shared" si="16"/>
        <v>384.4706718</v>
      </c>
      <c r="AA25" s="21">
        <f t="shared" si="16"/>
        <v>393.6616355</v>
      </c>
      <c r="AB25" s="21">
        <f t="shared" si="16"/>
        <v>403.0723137</v>
      </c>
      <c r="AC25" s="21">
        <f t="shared" si="16"/>
        <v>409.7079589</v>
      </c>
      <c r="AD25" s="21">
        <f t="shared" si="16"/>
        <v>419.5022325</v>
      </c>
      <c r="AE25" s="21">
        <f t="shared" si="16"/>
        <v>426.5306431</v>
      </c>
      <c r="AF25" s="21">
        <f t="shared" si="16"/>
        <v>436.7270714</v>
      </c>
      <c r="AG25" s="21">
        <f t="shared" si="16"/>
        <v>447.1672504</v>
      </c>
      <c r="AH25" s="21">
        <f t="shared" si="16"/>
        <v>457.8570071</v>
      </c>
      <c r="AI25" s="21">
        <f t="shared" si="16"/>
        <v>468.8023078</v>
      </c>
      <c r="AJ25" s="21">
        <f t="shared" si="16"/>
        <v>478.5092614</v>
      </c>
      <c r="AK25" s="21">
        <f t="shared" si="16"/>
        <v>489.9482645</v>
      </c>
      <c r="AL25" s="21">
        <f t="shared" si="16"/>
        <v>501.6607228</v>
      </c>
      <c r="AM25" s="21">
        <f t="shared" si="16"/>
        <v>513.6531732</v>
      </c>
      <c r="AN25" s="21">
        <f t="shared" si="16"/>
        <v>525.9323091</v>
      </c>
      <c r="AO25" s="21">
        <f t="shared" si="16"/>
        <v>538.5049839</v>
      </c>
      <c r="AP25" s="21">
        <f t="shared" si="16"/>
        <v>551.3782148</v>
      </c>
      <c r="AQ25" s="21">
        <f t="shared" si="16"/>
        <v>564.5591867</v>
      </c>
      <c r="AR25" s="21">
        <f t="shared" si="16"/>
        <v>573.5552564</v>
      </c>
      <c r="AS25" s="21">
        <f t="shared" si="16"/>
        <v>287.2663816</v>
      </c>
      <c r="AT25" s="21">
        <f t="shared" si="16"/>
        <v>289.633628</v>
      </c>
      <c r="AU25" s="21">
        <f t="shared" si="16"/>
        <v>96.55746474</v>
      </c>
      <c r="AV25" s="21">
        <f t="shared" si="16"/>
        <v>98.86571921</v>
      </c>
      <c r="AW25" s="21">
        <f t="shared" si="16"/>
        <v>277.5862965</v>
      </c>
      <c r="AX25" s="21">
        <f t="shared" si="16"/>
        <v>284.2221357</v>
      </c>
      <c r="AY25" s="21">
        <f t="shared" si="16"/>
        <v>433.7308937</v>
      </c>
      <c r="AZ25" s="21">
        <f t="shared" si="16"/>
        <v>444.0994476</v>
      </c>
      <c r="BA25" s="21">
        <f t="shared" si="16"/>
        <v>454.7158669</v>
      </c>
      <c r="BB25" s="21">
        <f t="shared" si="16"/>
        <v>467.5860771</v>
      </c>
      <c r="BC25" s="21">
        <f t="shared" si="16"/>
        <v>478.7639561</v>
      </c>
      <c r="BD25" s="21">
        <f t="shared" si="16"/>
        <v>492.2090478</v>
      </c>
      <c r="BE25" s="21">
        <f t="shared" si="16"/>
        <v>503.9755512</v>
      </c>
      <c r="BF25" s="21">
        <f t="shared" si="16"/>
        <v>516.0233387</v>
      </c>
      <c r="BG25" s="21">
        <f t="shared" si="16"/>
        <v>533.3591347</v>
      </c>
      <c r="BH25" s="21">
        <f t="shared" si="16"/>
        <v>546.1093515</v>
      </c>
      <c r="BI25" s="21">
        <f t="shared" si="16"/>
        <v>564.1643686</v>
      </c>
      <c r="BJ25" s="21">
        <f t="shared" si="16"/>
        <v>577.6509999</v>
      </c>
      <c r="BK25" s="21">
        <f t="shared" si="16"/>
        <v>591.4600359</v>
      </c>
      <c r="BL25" s="21">
        <f t="shared" si="16"/>
        <v>604.0991837</v>
      </c>
      <c r="BM25" s="21">
        <f t="shared" si="16"/>
        <v>511.8976196</v>
      </c>
      <c r="BN25" s="21">
        <f t="shared" si="16"/>
        <v>518.1347882</v>
      </c>
      <c r="BO25" s="21">
        <f t="shared" si="16"/>
        <v>530.5210594</v>
      </c>
      <c r="BP25" s="21">
        <f t="shared" si="16"/>
        <v>543.2034305</v>
      </c>
      <c r="BQ25" s="21">
        <f t="shared" si="16"/>
        <v>556.1889802</v>
      </c>
      <c r="BR25" s="21">
        <f t="shared" si="16"/>
        <v>569.4849558</v>
      </c>
      <c r="BS25" s="21">
        <f t="shared" si="16"/>
        <v>578.5987784</v>
      </c>
      <c r="BT25" s="21">
        <f t="shared" si="16"/>
        <v>592.4304715</v>
      </c>
      <c r="BU25" s="21">
        <f t="shared" si="16"/>
        <v>606.5928182</v>
      </c>
      <c r="BV25" s="21">
        <f t="shared" si="16"/>
        <v>621.0937228</v>
      </c>
      <c r="BW25" s="21">
        <f t="shared" si="16"/>
        <v>635.9412788</v>
      </c>
      <c r="BX25" s="21">
        <f t="shared" si="16"/>
        <v>653.143773</v>
      </c>
      <c r="BY25" s="21">
        <f t="shared" si="16"/>
        <v>668.7575015</v>
      </c>
      <c r="BZ25" s="21">
        <f t="shared" si="16"/>
        <v>684.7444839</v>
      </c>
      <c r="CA25" s="21">
        <f t="shared" si="16"/>
        <v>701.1136432</v>
      </c>
      <c r="CB25" s="21">
        <f t="shared" si="16"/>
        <v>717.8741154</v>
      </c>
    </row>
    <row r="26" ht="22.5" customHeight="1">
      <c r="A26" s="2" t="s">
        <v>22</v>
      </c>
      <c r="B26" s="10">
        <f>B25+B27</f>
        <v>343.6016685</v>
      </c>
      <c r="C26" s="10">
        <f t="shared" ref="C26:CB26" si="17">+B26+C25</f>
        <v>591.1050282</v>
      </c>
      <c r="D26" s="10">
        <f t="shared" si="17"/>
        <v>842.5725712</v>
      </c>
      <c r="E26" s="10">
        <f t="shared" si="17"/>
        <v>1098.067791</v>
      </c>
      <c r="F26" s="10">
        <f t="shared" si="17"/>
        <v>1350.155197</v>
      </c>
      <c r="G26" s="10">
        <f t="shared" si="17"/>
        <v>1606.280207</v>
      </c>
      <c r="H26" s="10">
        <f t="shared" si="17"/>
        <v>1866.507491</v>
      </c>
      <c r="I26" s="10">
        <f t="shared" si="17"/>
        <v>2130.902754</v>
      </c>
      <c r="J26" s="10">
        <f t="shared" si="17"/>
        <v>2399.532752</v>
      </c>
      <c r="K26" s="10">
        <f t="shared" si="17"/>
        <v>2675.465312</v>
      </c>
      <c r="L26" s="10">
        <f t="shared" si="17"/>
        <v>2955.817397</v>
      </c>
      <c r="M26" s="10">
        <f t="shared" si="17"/>
        <v>3240.659793</v>
      </c>
      <c r="N26" s="10">
        <f t="shared" si="17"/>
        <v>3530.223886</v>
      </c>
      <c r="O26" s="10">
        <f t="shared" si="17"/>
        <v>3826.710153</v>
      </c>
      <c r="P26" s="10">
        <f t="shared" si="17"/>
        <v>4130.284073</v>
      </c>
      <c r="Q26" s="10">
        <f t="shared" si="17"/>
        <v>4441.115079</v>
      </c>
      <c r="R26" s="10">
        <f t="shared" si="17"/>
        <v>4759.376655</v>
      </c>
      <c r="S26" s="10">
        <f t="shared" si="17"/>
        <v>5085.246434</v>
      </c>
      <c r="T26" s="10">
        <f t="shared" si="17"/>
        <v>5418.906292</v>
      </c>
      <c r="U26" s="10">
        <f t="shared" si="17"/>
        <v>5760.542457</v>
      </c>
      <c r="V26" s="10">
        <f t="shared" si="17"/>
        <v>6110.345605</v>
      </c>
      <c r="W26" s="10">
        <f t="shared" si="17"/>
        <v>6468.510971</v>
      </c>
      <c r="X26" s="10">
        <f t="shared" si="17"/>
        <v>6835.23846</v>
      </c>
      <c r="Y26" s="10">
        <f t="shared" si="17"/>
        <v>7210.732753</v>
      </c>
      <c r="Z26" s="10">
        <f t="shared" si="17"/>
        <v>7595.203425</v>
      </c>
      <c r="AA26" s="10">
        <f t="shared" si="17"/>
        <v>7988.865061</v>
      </c>
      <c r="AB26" s="10">
        <f t="shared" si="17"/>
        <v>8391.937374</v>
      </c>
      <c r="AC26" s="10">
        <f t="shared" si="17"/>
        <v>8801.645333</v>
      </c>
      <c r="AD26" s="10">
        <f t="shared" si="17"/>
        <v>9221.147566</v>
      </c>
      <c r="AE26" s="10">
        <f t="shared" si="17"/>
        <v>9647.678209</v>
      </c>
      <c r="AF26" s="10">
        <f t="shared" si="17"/>
        <v>10084.40528</v>
      </c>
      <c r="AG26" s="10">
        <f t="shared" si="17"/>
        <v>10531.57253</v>
      </c>
      <c r="AH26" s="10">
        <f t="shared" si="17"/>
        <v>10989.42954</v>
      </c>
      <c r="AI26" s="10">
        <f t="shared" si="17"/>
        <v>11458.23185</v>
      </c>
      <c r="AJ26" s="10">
        <f t="shared" si="17"/>
        <v>11936.74111</v>
      </c>
      <c r="AK26" s="10">
        <f t="shared" si="17"/>
        <v>12426.68937</v>
      </c>
      <c r="AL26" s="10">
        <f t="shared" si="17"/>
        <v>12928.35009</v>
      </c>
      <c r="AM26" s="10">
        <f t="shared" si="17"/>
        <v>13442.00327</v>
      </c>
      <c r="AN26" s="10">
        <f t="shared" si="17"/>
        <v>13967.93558</v>
      </c>
      <c r="AO26" s="10">
        <f t="shared" si="17"/>
        <v>14506.44056</v>
      </c>
      <c r="AP26" s="10">
        <f t="shared" si="17"/>
        <v>15057.81878</v>
      </c>
      <c r="AQ26" s="10">
        <f t="shared" si="17"/>
        <v>15622.37796</v>
      </c>
      <c r="AR26" s="10">
        <f t="shared" si="17"/>
        <v>16195.93322</v>
      </c>
      <c r="AS26" s="10">
        <f t="shared" si="17"/>
        <v>16483.1996</v>
      </c>
      <c r="AT26" s="10">
        <f t="shared" si="17"/>
        <v>16772.83323</v>
      </c>
      <c r="AU26" s="10">
        <f t="shared" si="17"/>
        <v>16869.39069</v>
      </c>
      <c r="AV26" s="10">
        <f t="shared" si="17"/>
        <v>16968.25641</v>
      </c>
      <c r="AW26" s="10">
        <f t="shared" si="17"/>
        <v>17245.84271</v>
      </c>
      <c r="AX26" s="10">
        <f t="shared" si="17"/>
        <v>17530.06484</v>
      </c>
      <c r="AY26" s="10">
        <f t="shared" si="17"/>
        <v>17963.79574</v>
      </c>
      <c r="AZ26" s="10">
        <f t="shared" si="17"/>
        <v>18407.89519</v>
      </c>
      <c r="BA26" s="10">
        <f t="shared" si="17"/>
        <v>18862.61105</v>
      </c>
      <c r="BB26" s="10">
        <f t="shared" si="17"/>
        <v>19330.19713</v>
      </c>
      <c r="BC26" s="10">
        <f t="shared" si="17"/>
        <v>19808.96109</v>
      </c>
      <c r="BD26" s="10">
        <f t="shared" si="17"/>
        <v>20301.17013</v>
      </c>
      <c r="BE26" s="10">
        <f t="shared" si="17"/>
        <v>20805.14568</v>
      </c>
      <c r="BF26" s="10">
        <f t="shared" si="17"/>
        <v>21321.16902</v>
      </c>
      <c r="BG26" s="10">
        <f t="shared" si="17"/>
        <v>21854.52816</v>
      </c>
      <c r="BH26" s="10">
        <f t="shared" si="17"/>
        <v>22400.63751</v>
      </c>
      <c r="BI26" s="10">
        <f t="shared" si="17"/>
        <v>22964.80188</v>
      </c>
      <c r="BJ26" s="10">
        <f t="shared" si="17"/>
        <v>23542.45288</v>
      </c>
      <c r="BK26" s="10">
        <f t="shared" si="17"/>
        <v>24133.91291</v>
      </c>
      <c r="BL26" s="10">
        <f t="shared" si="17"/>
        <v>24738.0121</v>
      </c>
      <c r="BM26" s="10">
        <f t="shared" si="17"/>
        <v>25249.90972</v>
      </c>
      <c r="BN26" s="10">
        <f t="shared" si="17"/>
        <v>25768.04451</v>
      </c>
      <c r="BO26" s="10">
        <f t="shared" si="17"/>
        <v>26298.56557</v>
      </c>
      <c r="BP26" s="10">
        <f t="shared" si="17"/>
        <v>26841.769</v>
      </c>
      <c r="BQ26" s="10">
        <f t="shared" si="17"/>
        <v>27397.95798</v>
      </c>
      <c r="BR26" s="10">
        <f t="shared" si="17"/>
        <v>27967.44293</v>
      </c>
      <c r="BS26" s="10">
        <f t="shared" si="17"/>
        <v>28546.04171</v>
      </c>
      <c r="BT26" s="10">
        <f t="shared" si="17"/>
        <v>29138.47218</v>
      </c>
      <c r="BU26" s="10">
        <f t="shared" si="17"/>
        <v>29745.065</v>
      </c>
      <c r="BV26" s="10">
        <f t="shared" si="17"/>
        <v>30366.15872</v>
      </c>
      <c r="BW26" s="10">
        <f t="shared" si="17"/>
        <v>31002.1</v>
      </c>
      <c r="BX26" s="10">
        <f t="shared" si="17"/>
        <v>31655.24377</v>
      </c>
      <c r="BY26" s="10">
        <f t="shared" si="17"/>
        <v>32324.00128</v>
      </c>
      <c r="BZ26" s="10">
        <f t="shared" si="17"/>
        <v>33008.74576</v>
      </c>
      <c r="CA26" s="10">
        <f t="shared" si="17"/>
        <v>33709.8594</v>
      </c>
      <c r="CB26" s="10">
        <f t="shared" si="17"/>
        <v>34427.73352</v>
      </c>
    </row>
    <row r="27" ht="27.0" customHeight="1">
      <c r="A27" s="27" t="s">
        <v>23</v>
      </c>
      <c r="B27" s="28">
        <v>100.0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ht="27.0" customHeight="1">
      <c r="A28" s="29" t="s">
        <v>24</v>
      </c>
      <c r="B28" s="30">
        <v>0.0</v>
      </c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ht="27.0" customHeight="1">
      <c r="A29" s="32" t="s">
        <v>25</v>
      </c>
      <c r="B29" s="33">
        <v>0.03</v>
      </c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ht="27.0" customHeight="1">
      <c r="A30" s="32" t="s">
        <v>26</v>
      </c>
      <c r="B30" s="30">
        <v>0.01</v>
      </c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ht="27.0" customHeight="1">
      <c r="A31" s="1" t="s">
        <v>27</v>
      </c>
      <c r="B31" s="35">
        <v>1.0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ht="27.0" customHeight="1">
      <c r="A32" s="1"/>
      <c r="B32" s="36"/>
      <c r="C32" s="4"/>
      <c r="D32" s="4"/>
      <c r="E32" s="4" t="s">
        <v>28</v>
      </c>
      <c r="F32" s="4"/>
      <c r="G32" s="4"/>
      <c r="H32" s="4" t="s">
        <v>29</v>
      </c>
      <c r="I32" s="4"/>
      <c r="J32" s="4"/>
      <c r="K32" s="4"/>
      <c r="L32" s="4"/>
      <c r="M32" s="4"/>
      <c r="N32" s="4" t="s">
        <v>30</v>
      </c>
      <c r="O32" s="4"/>
      <c r="P32" s="4"/>
      <c r="Q32" s="4" t="s">
        <v>31</v>
      </c>
      <c r="R32" s="4"/>
      <c r="S32" s="4"/>
      <c r="T32" s="4"/>
      <c r="U32" s="4"/>
      <c r="V32" s="4"/>
      <c r="W32" s="4"/>
      <c r="X32" s="4" t="s">
        <v>32</v>
      </c>
      <c r="Y32" s="4" t="s">
        <v>33</v>
      </c>
      <c r="Z32" s="1"/>
      <c r="AA32" s="1"/>
      <c r="AB32" s="1"/>
      <c r="AC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ht="27.0" customHeight="1">
      <c r="A33" s="1"/>
      <c r="B33" s="4"/>
      <c r="C33" s="4"/>
      <c r="D33" s="4"/>
      <c r="E33" s="4" t="s">
        <v>34</v>
      </c>
      <c r="F33" s="4" t="s">
        <v>35</v>
      </c>
      <c r="G33" s="4" t="s">
        <v>36</v>
      </c>
      <c r="H33" s="4" t="s">
        <v>37</v>
      </c>
      <c r="I33" s="4" t="s">
        <v>38</v>
      </c>
      <c r="J33" s="4" t="s">
        <v>39</v>
      </c>
      <c r="K33" s="4" t="s">
        <v>40</v>
      </c>
      <c r="L33" s="4" t="s">
        <v>41</v>
      </c>
      <c r="M33" s="4" t="s">
        <v>42</v>
      </c>
      <c r="N33" s="4" t="s">
        <v>37</v>
      </c>
      <c r="O33" s="4" t="s">
        <v>38</v>
      </c>
      <c r="P33" s="4" t="s">
        <v>39</v>
      </c>
      <c r="Q33" s="4" t="s">
        <v>37</v>
      </c>
      <c r="R33" s="4" t="s">
        <v>38</v>
      </c>
      <c r="S33" s="4" t="s">
        <v>39</v>
      </c>
      <c r="T33" s="4"/>
      <c r="U33" s="4" t="s">
        <v>43</v>
      </c>
      <c r="V33" s="4"/>
      <c r="W33" s="4"/>
      <c r="X33" s="4">
        <v>82.0</v>
      </c>
      <c r="Y33" s="4">
        <v>54.0</v>
      </c>
      <c r="Z33" s="4">
        <v>54.0</v>
      </c>
      <c r="AA33" s="4">
        <v>54.0</v>
      </c>
      <c r="AB33" s="1"/>
      <c r="AC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ht="27.0" customHeight="1">
      <c r="A34" s="1"/>
      <c r="B34" s="4" t="s">
        <v>44</v>
      </c>
      <c r="C34" s="4" t="s">
        <v>45</v>
      </c>
      <c r="D34" s="4"/>
      <c r="E34" s="4">
        <v>21.0</v>
      </c>
      <c r="F34" s="4">
        <v>21.0</v>
      </c>
      <c r="G34" s="4">
        <v>26.0</v>
      </c>
      <c r="H34" s="4">
        <v>34.0</v>
      </c>
      <c r="I34" s="4">
        <v>27.0</v>
      </c>
      <c r="J34" s="4">
        <v>29.0</v>
      </c>
      <c r="K34" s="4">
        <v>31.0</v>
      </c>
      <c r="L34" s="4">
        <v>35.0</v>
      </c>
      <c r="M34" s="4">
        <v>38.0</v>
      </c>
      <c r="N34" s="4">
        <v>47.0</v>
      </c>
      <c r="O34" s="4">
        <v>39.0</v>
      </c>
      <c r="P34" s="4">
        <v>57.0</v>
      </c>
      <c r="Q34" s="4">
        <v>52.0</v>
      </c>
      <c r="R34" s="4">
        <v>47.0</v>
      </c>
      <c r="S34" s="4">
        <v>36.0</v>
      </c>
      <c r="T34" s="4"/>
      <c r="U34" s="4" t="s">
        <v>46</v>
      </c>
      <c r="V34" s="4"/>
      <c r="W34" s="4"/>
      <c r="X34" s="4">
        <v>82.0</v>
      </c>
      <c r="Y34" s="4">
        <v>54.0</v>
      </c>
      <c r="Z34" s="4">
        <v>54.0</v>
      </c>
      <c r="AA34" s="4">
        <v>54.0</v>
      </c>
      <c r="AB34" s="4">
        <v>54.0</v>
      </c>
      <c r="AC34" s="4">
        <v>54.0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ht="27.0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47</v>
      </c>
      <c r="V35" s="4"/>
      <c r="W35" s="4"/>
      <c r="X35" s="4">
        <v>124.0</v>
      </c>
      <c r="Y35" s="4">
        <v>100.0</v>
      </c>
      <c r="Z35" s="4">
        <v>100.0</v>
      </c>
      <c r="AA35" s="4">
        <v>100.0</v>
      </c>
      <c r="AB35" s="1"/>
      <c r="AC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ht="27.0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48</v>
      </c>
      <c r="V36" s="4"/>
      <c r="W36" s="4"/>
      <c r="X36" s="4">
        <v>158.0</v>
      </c>
      <c r="Y36" s="4">
        <v>134.0</v>
      </c>
      <c r="Z36" s="4">
        <v>134.0</v>
      </c>
      <c r="AA36" s="4">
        <v>134.0</v>
      </c>
      <c r="AB36" s="1"/>
      <c r="AC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ht="27.0" customHeight="1">
      <c r="A37" s="1"/>
      <c r="B37" s="4" t="s">
        <v>49</v>
      </c>
      <c r="C37" s="4" t="s">
        <v>45</v>
      </c>
      <c r="D37" s="4"/>
      <c r="E37" s="4">
        <v>48.0</v>
      </c>
      <c r="F37" s="4">
        <v>44.0</v>
      </c>
      <c r="G37" s="4">
        <v>53.0</v>
      </c>
      <c r="H37" s="4">
        <v>184.0</v>
      </c>
      <c r="I37" s="4">
        <v>128.0</v>
      </c>
      <c r="J37" s="4">
        <v>137.0</v>
      </c>
      <c r="K37" s="4">
        <v>146.0</v>
      </c>
      <c r="L37" s="4">
        <v>156.0</v>
      </c>
      <c r="M37" s="4">
        <v>166.0</v>
      </c>
      <c r="N37" s="4">
        <v>157.0</v>
      </c>
      <c r="O37" s="4">
        <v>116.0</v>
      </c>
      <c r="P37" s="4">
        <v>125.0</v>
      </c>
      <c r="Q37" s="4">
        <v>128.0</v>
      </c>
      <c r="R37" s="4">
        <v>98.0</v>
      </c>
      <c r="S37" s="4">
        <v>86.0</v>
      </c>
      <c r="T37" s="4"/>
      <c r="U37" s="4" t="s">
        <v>50</v>
      </c>
      <c r="V37" s="4"/>
      <c r="W37" s="4"/>
      <c r="X37" s="4">
        <v>648.0</v>
      </c>
      <c r="Y37" s="4">
        <v>547.0</v>
      </c>
      <c r="Z37" s="4">
        <v>547.0</v>
      </c>
      <c r="AA37" s="4">
        <v>547.0</v>
      </c>
      <c r="AB37" s="4">
        <v>547.0</v>
      </c>
      <c r="AC37" s="4">
        <v>547.0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ht="27.0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51</v>
      </c>
      <c r="V38" s="4"/>
      <c r="W38" s="4"/>
      <c r="X38" s="4">
        <v>219.0</v>
      </c>
      <c r="Y38" s="4">
        <v>185.0</v>
      </c>
      <c r="Z38" s="4">
        <v>185.0</v>
      </c>
      <c r="AA38" s="4">
        <v>185.0</v>
      </c>
      <c r="AB38" s="4">
        <v>185.0</v>
      </c>
      <c r="AC38" s="4">
        <v>185.0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ht="27.0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52</v>
      </c>
      <c r="V39" s="4"/>
      <c r="W39" s="4"/>
      <c r="X39" s="4">
        <v>60.0</v>
      </c>
      <c r="Y39" s="4">
        <v>39.0</v>
      </c>
      <c r="Z39" s="4">
        <v>39.0</v>
      </c>
      <c r="AA39" s="4">
        <v>39.0</v>
      </c>
      <c r="AB39" s="1"/>
      <c r="AC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ht="27.0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</v>
      </c>
      <c r="V40" s="4"/>
      <c r="W40" s="4"/>
      <c r="X40" s="4">
        <v>127.0</v>
      </c>
      <c r="Y40" s="4">
        <v>102.0</v>
      </c>
      <c r="Z40" s="4">
        <v>102.0</v>
      </c>
      <c r="AA40" s="4">
        <v>102.0</v>
      </c>
      <c r="AB40" s="1"/>
      <c r="AC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ht="13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ht="13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ht="13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ht="13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19.75"/>
    <col customWidth="1" min="3" max="128" width="7.0"/>
  </cols>
  <sheetData>
    <row r="2">
      <c r="B2" s="29" t="s">
        <v>10</v>
      </c>
      <c r="C2" s="37" t="s">
        <v>54</v>
      </c>
      <c r="D2" s="37" t="s">
        <v>55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>
      <c r="B3" s="38" t="s">
        <v>56</v>
      </c>
      <c r="C3" s="37">
        <v>4.0</v>
      </c>
      <c r="D3" s="37">
        <f t="shared" ref="D3:D8" si="1">C3*12</f>
        <v>48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>
      <c r="B4" s="38" t="s">
        <v>57</v>
      </c>
      <c r="C4" s="37">
        <v>2.0</v>
      </c>
      <c r="D4" s="37">
        <f t="shared" si="1"/>
        <v>24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>
      <c r="B5" s="38" t="s">
        <v>58</v>
      </c>
      <c r="C5" s="37">
        <v>1.0</v>
      </c>
      <c r="D5" s="37">
        <f t="shared" si="1"/>
        <v>12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>
      <c r="B6" s="38" t="s">
        <v>59</v>
      </c>
      <c r="C6" s="37">
        <v>1.0</v>
      </c>
      <c r="D6" s="37">
        <f t="shared" si="1"/>
        <v>12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>
      <c r="B7" s="38" t="s">
        <v>60</v>
      </c>
      <c r="C7" s="37">
        <v>1.0</v>
      </c>
      <c r="D7" s="37">
        <f t="shared" si="1"/>
        <v>12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>
      <c r="B8" s="38" t="s">
        <v>61</v>
      </c>
      <c r="C8" s="37">
        <v>6.0</v>
      </c>
      <c r="D8" s="37">
        <f t="shared" si="1"/>
        <v>72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>
      <c r="B9" s="37" t="s">
        <v>62</v>
      </c>
      <c r="C9" s="37"/>
      <c r="D9" s="37">
        <f>sum(D3:D8)</f>
        <v>180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>
      <c r="B10" s="29" t="s">
        <v>63</v>
      </c>
      <c r="C10" s="37">
        <v>6.0</v>
      </c>
      <c r="D10" s="37">
        <f>C10*12</f>
        <v>72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>
      <c r="B11" s="29"/>
      <c r="C11" s="37"/>
      <c r="D11" s="3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>
      <c r="B12" s="29" t="s">
        <v>64</v>
      </c>
      <c r="C12" s="37">
        <v>7.0</v>
      </c>
      <c r="D12" s="37">
        <f t="shared" ref="D12:T12" si="2">C12+1</f>
        <v>8</v>
      </c>
      <c r="E12" s="37">
        <f t="shared" si="2"/>
        <v>9</v>
      </c>
      <c r="F12" s="37">
        <f t="shared" si="2"/>
        <v>10</v>
      </c>
      <c r="G12" s="37">
        <f t="shared" si="2"/>
        <v>11</v>
      </c>
      <c r="H12" s="37">
        <f t="shared" si="2"/>
        <v>12</v>
      </c>
      <c r="I12" s="37">
        <f t="shared" si="2"/>
        <v>13</v>
      </c>
      <c r="J12" s="37">
        <f t="shared" si="2"/>
        <v>14</v>
      </c>
      <c r="K12" s="37">
        <f t="shared" si="2"/>
        <v>15</v>
      </c>
      <c r="L12" s="37">
        <f t="shared" si="2"/>
        <v>16</v>
      </c>
      <c r="M12" s="37">
        <f t="shared" si="2"/>
        <v>17</v>
      </c>
      <c r="N12" s="37">
        <f t="shared" si="2"/>
        <v>18</v>
      </c>
      <c r="O12" s="37">
        <f t="shared" si="2"/>
        <v>19</v>
      </c>
      <c r="P12" s="37">
        <f t="shared" si="2"/>
        <v>20</v>
      </c>
      <c r="Q12" s="37">
        <f t="shared" si="2"/>
        <v>21</v>
      </c>
      <c r="R12" s="37">
        <f t="shared" si="2"/>
        <v>22</v>
      </c>
      <c r="S12" s="37">
        <f t="shared" si="2"/>
        <v>23</v>
      </c>
      <c r="T12" s="37">
        <f t="shared" si="2"/>
        <v>24</v>
      </c>
    </row>
    <row r="13">
      <c r="B13" s="37" t="s">
        <v>65</v>
      </c>
      <c r="C13" s="37">
        <v>1.2</v>
      </c>
      <c r="D13" s="37">
        <v>2.4</v>
      </c>
      <c r="E13" s="37">
        <v>3.6</v>
      </c>
      <c r="F13" s="37">
        <v>3.6</v>
      </c>
      <c r="G13" s="37">
        <v>3.6</v>
      </c>
      <c r="H13" s="37">
        <v>3.6</v>
      </c>
      <c r="I13" s="37">
        <v>6.0</v>
      </c>
      <c r="J13" s="37">
        <v>6.0</v>
      </c>
      <c r="K13" s="37">
        <v>6.0</v>
      </c>
      <c r="L13" s="37">
        <v>12.0</v>
      </c>
      <c r="M13" s="37">
        <v>12.0</v>
      </c>
      <c r="N13" s="37">
        <v>12.0</v>
      </c>
      <c r="O13" s="37">
        <v>24.0</v>
      </c>
      <c r="P13" s="37">
        <v>24.0</v>
      </c>
      <c r="Q13" s="37">
        <v>24.0</v>
      </c>
      <c r="R13" s="37">
        <v>24.0</v>
      </c>
      <c r="S13" s="37">
        <v>24.0</v>
      </c>
      <c r="T13" s="37">
        <v>24.0</v>
      </c>
    </row>
    <row r="15">
      <c r="B15" s="29" t="s">
        <v>16</v>
      </c>
      <c r="C15" s="29"/>
      <c r="D15" s="29"/>
      <c r="E15" s="2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</row>
    <row r="16">
      <c r="B16" s="38" t="s">
        <v>66</v>
      </c>
      <c r="C16" s="29">
        <v>0.0</v>
      </c>
      <c r="D16" s="29">
        <f t="shared" ref="D16:DX16" si="3">C16+1</f>
        <v>1</v>
      </c>
      <c r="E16" s="29">
        <f t="shared" si="3"/>
        <v>2</v>
      </c>
      <c r="F16" s="37">
        <f t="shared" si="3"/>
        <v>3</v>
      </c>
      <c r="G16" s="37">
        <f t="shared" si="3"/>
        <v>4</v>
      </c>
      <c r="H16" s="37">
        <f t="shared" si="3"/>
        <v>5</v>
      </c>
      <c r="I16" s="37">
        <f t="shared" si="3"/>
        <v>6</v>
      </c>
      <c r="J16" s="37">
        <f t="shared" si="3"/>
        <v>7</v>
      </c>
      <c r="K16" s="37">
        <f t="shared" si="3"/>
        <v>8</v>
      </c>
      <c r="L16" s="37">
        <f t="shared" si="3"/>
        <v>9</v>
      </c>
      <c r="M16" s="37">
        <f t="shared" si="3"/>
        <v>10</v>
      </c>
      <c r="N16" s="37">
        <f t="shared" si="3"/>
        <v>11</v>
      </c>
      <c r="O16" s="37">
        <f t="shared" si="3"/>
        <v>12</v>
      </c>
      <c r="P16" s="37">
        <f t="shared" si="3"/>
        <v>13</v>
      </c>
      <c r="Q16" s="37">
        <f t="shared" si="3"/>
        <v>14</v>
      </c>
      <c r="R16" s="37">
        <f t="shared" si="3"/>
        <v>15</v>
      </c>
      <c r="S16" s="37">
        <f t="shared" si="3"/>
        <v>16</v>
      </c>
      <c r="T16" s="37">
        <f t="shared" si="3"/>
        <v>17</v>
      </c>
      <c r="U16" s="37">
        <f t="shared" si="3"/>
        <v>18</v>
      </c>
      <c r="V16" s="37">
        <f t="shared" si="3"/>
        <v>19</v>
      </c>
      <c r="W16" s="37">
        <f t="shared" si="3"/>
        <v>20</v>
      </c>
      <c r="X16" s="37">
        <f t="shared" si="3"/>
        <v>21</v>
      </c>
      <c r="Y16" s="37">
        <f t="shared" si="3"/>
        <v>22</v>
      </c>
      <c r="Z16" s="37">
        <f t="shared" si="3"/>
        <v>23</v>
      </c>
      <c r="AA16" s="37">
        <f t="shared" si="3"/>
        <v>24</v>
      </c>
      <c r="AB16" s="37">
        <f t="shared" si="3"/>
        <v>25</v>
      </c>
      <c r="AC16" s="37">
        <f t="shared" si="3"/>
        <v>26</v>
      </c>
      <c r="AD16" s="37">
        <f t="shared" si="3"/>
        <v>27</v>
      </c>
      <c r="AE16" s="37">
        <f t="shared" si="3"/>
        <v>28</v>
      </c>
      <c r="AF16" s="37">
        <f t="shared" si="3"/>
        <v>29</v>
      </c>
      <c r="AG16" s="37">
        <f t="shared" si="3"/>
        <v>30</v>
      </c>
      <c r="AH16" s="37">
        <f t="shared" si="3"/>
        <v>31</v>
      </c>
      <c r="AI16" s="37">
        <f t="shared" si="3"/>
        <v>32</v>
      </c>
      <c r="AJ16" s="37">
        <f t="shared" si="3"/>
        <v>33</v>
      </c>
      <c r="AK16" s="37">
        <f t="shared" si="3"/>
        <v>34</v>
      </c>
      <c r="AL16" s="37">
        <f t="shared" si="3"/>
        <v>35</v>
      </c>
      <c r="AM16" s="37">
        <f t="shared" si="3"/>
        <v>36</v>
      </c>
      <c r="AN16" s="37">
        <f t="shared" si="3"/>
        <v>37</v>
      </c>
      <c r="AO16" s="37">
        <f t="shared" si="3"/>
        <v>38</v>
      </c>
      <c r="AP16" s="37">
        <f t="shared" si="3"/>
        <v>39</v>
      </c>
      <c r="AQ16" s="37">
        <f t="shared" si="3"/>
        <v>40</v>
      </c>
      <c r="AR16" s="37">
        <f t="shared" si="3"/>
        <v>41</v>
      </c>
      <c r="AS16" s="37">
        <f t="shared" si="3"/>
        <v>42</v>
      </c>
      <c r="AT16" s="37">
        <f t="shared" si="3"/>
        <v>43</v>
      </c>
      <c r="AU16" s="37">
        <f t="shared" si="3"/>
        <v>44</v>
      </c>
      <c r="AV16" s="37">
        <f t="shared" si="3"/>
        <v>45</v>
      </c>
      <c r="AW16" s="37">
        <f t="shared" si="3"/>
        <v>46</v>
      </c>
      <c r="AX16" s="37">
        <f t="shared" si="3"/>
        <v>47</v>
      </c>
      <c r="AY16" s="37">
        <f t="shared" si="3"/>
        <v>48</v>
      </c>
      <c r="AZ16" s="37">
        <f t="shared" si="3"/>
        <v>49</v>
      </c>
      <c r="BA16" s="37">
        <f t="shared" si="3"/>
        <v>50</v>
      </c>
      <c r="BB16" s="37">
        <f t="shared" si="3"/>
        <v>51</v>
      </c>
      <c r="BC16" s="37">
        <f t="shared" si="3"/>
        <v>52</v>
      </c>
      <c r="BD16" s="37">
        <f t="shared" si="3"/>
        <v>53</v>
      </c>
      <c r="BE16" s="37">
        <f t="shared" si="3"/>
        <v>54</v>
      </c>
      <c r="BF16" s="37">
        <f t="shared" si="3"/>
        <v>55</v>
      </c>
      <c r="BG16" s="37">
        <f t="shared" si="3"/>
        <v>56</v>
      </c>
      <c r="BH16" s="37">
        <f t="shared" si="3"/>
        <v>57</v>
      </c>
      <c r="BI16" s="37">
        <f t="shared" si="3"/>
        <v>58</v>
      </c>
      <c r="BJ16" s="37">
        <f t="shared" si="3"/>
        <v>59</v>
      </c>
      <c r="BK16" s="37">
        <f t="shared" si="3"/>
        <v>60</v>
      </c>
      <c r="BL16" s="37">
        <f t="shared" si="3"/>
        <v>61</v>
      </c>
      <c r="BM16" s="37">
        <f t="shared" si="3"/>
        <v>62</v>
      </c>
      <c r="BN16" s="37">
        <f t="shared" si="3"/>
        <v>63</v>
      </c>
      <c r="BO16" s="37">
        <f t="shared" si="3"/>
        <v>64</v>
      </c>
      <c r="BP16" s="37">
        <f t="shared" si="3"/>
        <v>65</v>
      </c>
      <c r="BQ16" s="37">
        <f t="shared" si="3"/>
        <v>66</v>
      </c>
      <c r="BR16" s="37">
        <f t="shared" si="3"/>
        <v>67</v>
      </c>
      <c r="BS16" s="37">
        <f t="shared" si="3"/>
        <v>68</v>
      </c>
      <c r="BT16" s="37">
        <f t="shared" si="3"/>
        <v>69</v>
      </c>
      <c r="BU16" s="37">
        <f t="shared" si="3"/>
        <v>70</v>
      </c>
      <c r="BV16" s="37">
        <f t="shared" si="3"/>
        <v>71</v>
      </c>
      <c r="BW16" s="37">
        <f t="shared" si="3"/>
        <v>72</v>
      </c>
      <c r="BX16" s="37">
        <f t="shared" si="3"/>
        <v>73</v>
      </c>
      <c r="BY16" s="37">
        <f t="shared" si="3"/>
        <v>74</v>
      </c>
      <c r="BZ16" s="37">
        <f t="shared" si="3"/>
        <v>75</v>
      </c>
      <c r="CA16" s="37">
        <f t="shared" si="3"/>
        <v>76</v>
      </c>
      <c r="CB16" s="37">
        <f t="shared" si="3"/>
        <v>77</v>
      </c>
      <c r="CC16" s="37">
        <f t="shared" si="3"/>
        <v>78</v>
      </c>
      <c r="CD16" s="37">
        <f t="shared" si="3"/>
        <v>79</v>
      </c>
      <c r="CE16" s="37">
        <f t="shared" si="3"/>
        <v>80</v>
      </c>
      <c r="CF16" s="37">
        <f t="shared" si="3"/>
        <v>81</v>
      </c>
      <c r="CG16" s="37">
        <f t="shared" si="3"/>
        <v>82</v>
      </c>
      <c r="CH16" s="37">
        <f t="shared" si="3"/>
        <v>83</v>
      </c>
      <c r="CI16" s="37">
        <f t="shared" si="3"/>
        <v>84</v>
      </c>
      <c r="CJ16" s="37">
        <f t="shared" si="3"/>
        <v>85</v>
      </c>
      <c r="CK16" s="37">
        <f t="shared" si="3"/>
        <v>86</v>
      </c>
      <c r="CL16" s="37">
        <f t="shared" si="3"/>
        <v>87</v>
      </c>
      <c r="CM16" s="37">
        <f t="shared" si="3"/>
        <v>88</v>
      </c>
      <c r="CN16" s="37">
        <f t="shared" si="3"/>
        <v>89</v>
      </c>
      <c r="CO16" s="37">
        <f t="shared" si="3"/>
        <v>90</v>
      </c>
      <c r="CP16" s="37">
        <f t="shared" si="3"/>
        <v>91</v>
      </c>
      <c r="CQ16" s="37">
        <f t="shared" si="3"/>
        <v>92</v>
      </c>
      <c r="CR16" s="37">
        <f t="shared" si="3"/>
        <v>93</v>
      </c>
      <c r="CS16" s="37">
        <f t="shared" si="3"/>
        <v>94</v>
      </c>
      <c r="CT16" s="37">
        <f t="shared" si="3"/>
        <v>95</v>
      </c>
      <c r="CU16" s="37">
        <f t="shared" si="3"/>
        <v>96</v>
      </c>
      <c r="CV16" s="37">
        <f t="shared" si="3"/>
        <v>97</v>
      </c>
      <c r="CW16" s="37">
        <f t="shared" si="3"/>
        <v>98</v>
      </c>
      <c r="CX16" s="37">
        <f t="shared" si="3"/>
        <v>99</v>
      </c>
      <c r="CY16" s="37">
        <f t="shared" si="3"/>
        <v>100</v>
      </c>
      <c r="CZ16" s="37">
        <f t="shared" si="3"/>
        <v>101</v>
      </c>
      <c r="DA16" s="37">
        <f t="shared" si="3"/>
        <v>102</v>
      </c>
      <c r="DB16" s="37">
        <f t="shared" si="3"/>
        <v>103</v>
      </c>
      <c r="DC16" s="37">
        <f t="shared" si="3"/>
        <v>104</v>
      </c>
      <c r="DD16" s="37">
        <f t="shared" si="3"/>
        <v>105</v>
      </c>
      <c r="DE16" s="37">
        <f t="shared" si="3"/>
        <v>106</v>
      </c>
      <c r="DF16" s="37">
        <f t="shared" si="3"/>
        <v>107</v>
      </c>
      <c r="DG16" s="37">
        <f t="shared" si="3"/>
        <v>108</v>
      </c>
      <c r="DH16" s="37">
        <f t="shared" si="3"/>
        <v>109</v>
      </c>
      <c r="DI16" s="37">
        <f t="shared" si="3"/>
        <v>110</v>
      </c>
      <c r="DJ16" s="37">
        <f t="shared" si="3"/>
        <v>111</v>
      </c>
      <c r="DK16" s="37">
        <f t="shared" si="3"/>
        <v>112</v>
      </c>
      <c r="DL16" s="37">
        <f t="shared" si="3"/>
        <v>113</v>
      </c>
      <c r="DM16" s="37">
        <f t="shared" si="3"/>
        <v>114</v>
      </c>
      <c r="DN16" s="37">
        <f t="shared" si="3"/>
        <v>115</v>
      </c>
      <c r="DO16" s="37">
        <f t="shared" si="3"/>
        <v>116</v>
      </c>
      <c r="DP16" s="37">
        <f t="shared" si="3"/>
        <v>117</v>
      </c>
      <c r="DQ16" s="37">
        <f t="shared" si="3"/>
        <v>118</v>
      </c>
      <c r="DR16" s="37">
        <f t="shared" si="3"/>
        <v>119</v>
      </c>
      <c r="DS16" s="37">
        <f t="shared" si="3"/>
        <v>120</v>
      </c>
      <c r="DT16" s="37">
        <f t="shared" si="3"/>
        <v>121</v>
      </c>
      <c r="DU16" s="37">
        <f t="shared" si="3"/>
        <v>122</v>
      </c>
      <c r="DV16" s="37">
        <f t="shared" si="3"/>
        <v>123</v>
      </c>
      <c r="DW16" s="37">
        <f t="shared" si="3"/>
        <v>124</v>
      </c>
      <c r="DX16" s="37">
        <f t="shared" si="3"/>
        <v>125</v>
      </c>
      <c r="DY16" s="37"/>
    </row>
    <row r="17">
      <c r="B17" s="38" t="s">
        <v>67</v>
      </c>
      <c r="C17" s="29">
        <v>25.0</v>
      </c>
      <c r="D17" s="29">
        <v>25.0</v>
      </c>
      <c r="E17" s="29">
        <v>25.0</v>
      </c>
      <c r="F17" s="37">
        <v>25.0</v>
      </c>
      <c r="G17" s="37">
        <v>25.0</v>
      </c>
      <c r="H17" s="37">
        <v>15.0</v>
      </c>
      <c r="I17" s="37">
        <v>15.0</v>
      </c>
      <c r="J17" s="37">
        <v>15.0</v>
      </c>
      <c r="K17" s="37">
        <v>15.0</v>
      </c>
      <c r="L17" s="37">
        <v>15.0</v>
      </c>
      <c r="M17" s="37">
        <v>10.0</v>
      </c>
      <c r="N17" s="37">
        <v>10.0</v>
      </c>
      <c r="O17" s="37">
        <v>10.0</v>
      </c>
      <c r="P17" s="37">
        <v>10.0</v>
      </c>
      <c r="Q17" s="37">
        <v>10.0</v>
      </c>
      <c r="R17" s="37">
        <v>10.0</v>
      </c>
      <c r="S17" s="37">
        <v>10.0</v>
      </c>
      <c r="T17" s="37">
        <v>10.0</v>
      </c>
      <c r="U17" s="37">
        <v>10.0</v>
      </c>
      <c r="V17" s="37">
        <v>10.0</v>
      </c>
      <c r="W17" s="37">
        <v>10.0</v>
      </c>
      <c r="X17" s="37">
        <v>10.0</v>
      </c>
      <c r="Y17" s="37">
        <v>10.0</v>
      </c>
      <c r="Z17" s="37">
        <v>10.0</v>
      </c>
      <c r="AA17" s="37">
        <v>10.0</v>
      </c>
      <c r="AB17" s="37">
        <v>10.0</v>
      </c>
      <c r="AC17" s="37">
        <v>10.0</v>
      </c>
      <c r="AD17" s="37">
        <v>10.0</v>
      </c>
      <c r="AE17" s="37">
        <v>10.0</v>
      </c>
      <c r="AF17" s="37">
        <v>10.0</v>
      </c>
      <c r="AG17" s="37">
        <v>15.0</v>
      </c>
      <c r="AH17" s="37">
        <v>15.0</v>
      </c>
      <c r="AI17" s="37">
        <v>15.0</v>
      </c>
      <c r="AJ17" s="37">
        <v>15.0</v>
      </c>
      <c r="AK17" s="37">
        <v>15.0</v>
      </c>
      <c r="AL17" s="37">
        <v>15.0</v>
      </c>
      <c r="AM17" s="37">
        <v>15.0</v>
      </c>
      <c r="AN17" s="37">
        <v>15.0</v>
      </c>
      <c r="AO17" s="37">
        <v>15.0</v>
      </c>
      <c r="AP17" s="37">
        <v>15.0</v>
      </c>
      <c r="AQ17" s="37">
        <v>15.0</v>
      </c>
      <c r="AR17" s="37">
        <v>15.0</v>
      </c>
      <c r="AS17" s="37">
        <v>15.0</v>
      </c>
      <c r="AT17" s="37">
        <v>15.0</v>
      </c>
      <c r="AU17" s="37">
        <v>15.0</v>
      </c>
      <c r="AV17" s="37">
        <v>25.0</v>
      </c>
      <c r="AW17" s="37">
        <v>25.0</v>
      </c>
      <c r="AX17" s="37">
        <v>25.0</v>
      </c>
      <c r="AY17" s="37">
        <v>25.0</v>
      </c>
      <c r="AZ17" s="37">
        <v>25.0</v>
      </c>
      <c r="BA17" s="37">
        <v>25.0</v>
      </c>
      <c r="BB17" s="37">
        <v>25.0</v>
      </c>
      <c r="BC17" s="37">
        <v>25.0</v>
      </c>
      <c r="BD17" s="37">
        <v>25.0</v>
      </c>
      <c r="BE17" s="37">
        <v>25.0</v>
      </c>
      <c r="BF17" s="37">
        <v>25.0</v>
      </c>
      <c r="BG17" s="37">
        <v>25.0</v>
      </c>
      <c r="BH17" s="37">
        <v>25.0</v>
      </c>
      <c r="BI17" s="37">
        <v>25.0</v>
      </c>
      <c r="BJ17" s="37">
        <v>25.0</v>
      </c>
      <c r="BK17" s="37">
        <v>40.0</v>
      </c>
      <c r="BL17" s="37">
        <v>40.0</v>
      </c>
      <c r="BM17" s="37">
        <v>40.0</v>
      </c>
      <c r="BN17" s="37">
        <v>40.0</v>
      </c>
      <c r="BO17" s="37">
        <v>40.0</v>
      </c>
      <c r="BP17" s="37">
        <v>50.0</v>
      </c>
      <c r="BQ17" s="37">
        <v>50.0</v>
      </c>
      <c r="BR17" s="37">
        <v>50.0</v>
      </c>
      <c r="BS17" s="37">
        <v>50.0</v>
      </c>
      <c r="BT17" s="37">
        <v>50.0</v>
      </c>
      <c r="BU17" s="37">
        <v>65.0</v>
      </c>
      <c r="BV17" s="37">
        <v>65.0</v>
      </c>
      <c r="BW17" s="37">
        <v>65.0</v>
      </c>
      <c r="BX17" s="37">
        <v>65.0</v>
      </c>
      <c r="BY17" s="37">
        <v>65.0</v>
      </c>
      <c r="BZ17" s="37">
        <v>80.0</v>
      </c>
      <c r="CA17" s="37">
        <v>80.0</v>
      </c>
      <c r="CB17" s="37">
        <v>80.0</v>
      </c>
      <c r="CC17" s="37">
        <v>80.0</v>
      </c>
      <c r="CD17" s="37">
        <v>80.0</v>
      </c>
      <c r="CE17" s="37">
        <v>95.0</v>
      </c>
      <c r="CF17" s="37">
        <v>95.0</v>
      </c>
      <c r="CG17" s="37">
        <v>95.0</v>
      </c>
      <c r="CH17" s="37">
        <v>95.0</v>
      </c>
      <c r="CI17" s="37">
        <v>95.0</v>
      </c>
      <c r="CJ17" s="37">
        <v>110.0</v>
      </c>
      <c r="CK17" s="37">
        <v>110.0</v>
      </c>
      <c r="CL17" s="37">
        <v>110.0</v>
      </c>
      <c r="CM17" s="37">
        <v>110.0</v>
      </c>
      <c r="CN17" s="37">
        <v>110.0</v>
      </c>
      <c r="CO17" s="37">
        <v>110.0</v>
      </c>
      <c r="CP17" s="37">
        <v>110.0</v>
      </c>
      <c r="CQ17" s="37">
        <v>110.0</v>
      </c>
      <c r="CR17" s="37">
        <v>110.0</v>
      </c>
      <c r="CS17" s="37">
        <v>110.0</v>
      </c>
      <c r="CT17" s="37">
        <v>110.0</v>
      </c>
      <c r="CU17" s="37">
        <v>110.0</v>
      </c>
      <c r="CV17" s="37">
        <v>110.0</v>
      </c>
      <c r="CW17" s="37">
        <v>110.0</v>
      </c>
      <c r="CX17" s="37">
        <v>110.0</v>
      </c>
      <c r="CY17" s="37">
        <v>110.0</v>
      </c>
      <c r="CZ17" s="37">
        <v>110.0</v>
      </c>
      <c r="DA17" s="37">
        <v>110.0</v>
      </c>
      <c r="DB17" s="37">
        <v>110.0</v>
      </c>
      <c r="DC17" s="37">
        <v>110.0</v>
      </c>
      <c r="DD17" s="37">
        <v>110.0</v>
      </c>
      <c r="DE17" s="37">
        <v>110.0</v>
      </c>
      <c r="DF17" s="37">
        <v>110.0</v>
      </c>
      <c r="DG17" s="37">
        <v>110.0</v>
      </c>
      <c r="DH17" s="37">
        <v>110.0</v>
      </c>
      <c r="DI17" s="37">
        <v>110.0</v>
      </c>
      <c r="DJ17" s="37">
        <v>110.0</v>
      </c>
      <c r="DK17" s="37">
        <v>110.0</v>
      </c>
      <c r="DL17" s="37">
        <v>110.0</v>
      </c>
      <c r="DM17" s="37">
        <v>110.0</v>
      </c>
      <c r="DN17" s="37">
        <v>110.0</v>
      </c>
      <c r="DO17" s="37">
        <v>110.0</v>
      </c>
      <c r="DP17" s="37">
        <v>110.0</v>
      </c>
      <c r="DQ17" s="37">
        <v>110.0</v>
      </c>
      <c r="DR17" s="37">
        <v>110.0</v>
      </c>
      <c r="DS17" s="37">
        <v>110.0</v>
      </c>
      <c r="DT17" s="37">
        <v>110.0</v>
      </c>
      <c r="DU17" s="37">
        <v>110.0</v>
      </c>
      <c r="DV17" s="37">
        <v>0.1</v>
      </c>
      <c r="DW17" s="37">
        <v>0.1</v>
      </c>
      <c r="DX17" s="37">
        <v>0.1</v>
      </c>
      <c r="DY17" s="37"/>
    </row>
    <row r="18">
      <c r="B18" s="38" t="s">
        <v>68</v>
      </c>
      <c r="C18" s="29">
        <v>0.3</v>
      </c>
      <c r="D18" s="29">
        <v>0.3</v>
      </c>
      <c r="E18" s="29">
        <v>0.3</v>
      </c>
      <c r="F18" s="37">
        <v>0.3</v>
      </c>
      <c r="G18" s="37">
        <v>0.3</v>
      </c>
      <c r="H18" s="37">
        <v>0.3</v>
      </c>
      <c r="I18" s="37">
        <v>0.3</v>
      </c>
      <c r="J18" s="37">
        <v>0.3</v>
      </c>
      <c r="K18" s="37">
        <v>0.3</v>
      </c>
      <c r="L18" s="37">
        <v>0.3</v>
      </c>
      <c r="M18" s="37">
        <v>0.3</v>
      </c>
      <c r="N18" s="37">
        <v>0.3</v>
      </c>
      <c r="O18" s="37">
        <v>0.3</v>
      </c>
      <c r="P18" s="37">
        <v>0.3</v>
      </c>
      <c r="Q18" s="37">
        <v>0.3</v>
      </c>
      <c r="R18" s="37">
        <v>0.3</v>
      </c>
      <c r="S18" s="37">
        <v>0.3</v>
      </c>
      <c r="T18" s="37">
        <v>0.3</v>
      </c>
      <c r="U18" s="37">
        <v>0.3</v>
      </c>
      <c r="V18" s="37">
        <v>0.3</v>
      </c>
      <c r="W18" s="37">
        <v>0.3</v>
      </c>
      <c r="X18" s="37">
        <v>0.3</v>
      </c>
      <c r="Y18" s="37">
        <v>0.3</v>
      </c>
      <c r="Z18" s="37">
        <v>0.3</v>
      </c>
      <c r="AA18" s="37">
        <v>0.3</v>
      </c>
      <c r="AB18" s="37">
        <v>0.3</v>
      </c>
      <c r="AC18" s="37">
        <v>0.3</v>
      </c>
      <c r="AD18" s="37">
        <v>0.3</v>
      </c>
      <c r="AE18" s="37">
        <v>0.3</v>
      </c>
      <c r="AF18" s="37">
        <v>0.3</v>
      </c>
      <c r="AG18" s="37">
        <v>0.3</v>
      </c>
      <c r="AH18" s="37">
        <v>0.3</v>
      </c>
      <c r="AI18" s="37">
        <v>0.3</v>
      </c>
      <c r="AJ18" s="37">
        <v>0.3</v>
      </c>
      <c r="AK18" s="37">
        <v>0.3</v>
      </c>
      <c r="AL18" s="37">
        <v>0.3</v>
      </c>
      <c r="AM18" s="37">
        <v>0.3</v>
      </c>
      <c r="AN18" s="37">
        <v>0.3</v>
      </c>
      <c r="AO18" s="37">
        <v>0.3</v>
      </c>
      <c r="AP18" s="37">
        <v>0.3</v>
      </c>
      <c r="AQ18" s="37">
        <v>0.3</v>
      </c>
      <c r="AR18" s="37">
        <v>0.3</v>
      </c>
      <c r="AS18" s="37">
        <v>0.3</v>
      </c>
      <c r="AT18" s="37">
        <v>0.3</v>
      </c>
      <c r="AU18" s="37">
        <v>0.3</v>
      </c>
      <c r="AV18" s="37">
        <v>0.3</v>
      </c>
      <c r="AW18" s="37">
        <v>0.3</v>
      </c>
      <c r="AX18" s="37">
        <v>0.3</v>
      </c>
      <c r="AY18" s="37">
        <v>0.3</v>
      </c>
      <c r="AZ18" s="37">
        <v>0.3</v>
      </c>
      <c r="BA18" s="37">
        <v>0.3</v>
      </c>
      <c r="BB18" s="37">
        <v>0.3</v>
      </c>
      <c r="BC18" s="37">
        <v>0.3</v>
      </c>
      <c r="BD18" s="37">
        <v>0.3</v>
      </c>
      <c r="BE18" s="37">
        <v>0.3</v>
      </c>
      <c r="BF18" s="37">
        <v>0.3</v>
      </c>
      <c r="BG18" s="37">
        <v>0.3</v>
      </c>
      <c r="BH18" s="37">
        <v>0.3</v>
      </c>
      <c r="BI18" s="37">
        <v>0.3</v>
      </c>
      <c r="BJ18" s="37">
        <v>0.3</v>
      </c>
      <c r="BK18" s="37">
        <v>0.3</v>
      </c>
      <c r="BL18" s="37">
        <v>0.3</v>
      </c>
      <c r="BM18" s="37">
        <v>0.3</v>
      </c>
      <c r="BN18" s="37">
        <v>0.3</v>
      </c>
      <c r="BO18" s="37">
        <v>0.3</v>
      </c>
      <c r="BP18" s="37">
        <v>0.3</v>
      </c>
      <c r="BQ18" s="37">
        <v>0.3</v>
      </c>
      <c r="BR18" s="37">
        <v>0.3</v>
      </c>
      <c r="BS18" s="37">
        <v>0.3</v>
      </c>
      <c r="BT18" s="37">
        <v>0.3</v>
      </c>
      <c r="BU18" s="37">
        <v>0.2</v>
      </c>
      <c r="BV18" s="37">
        <v>0.2</v>
      </c>
      <c r="BW18" s="37">
        <v>0.2</v>
      </c>
      <c r="BX18" s="37">
        <v>0.2</v>
      </c>
      <c r="BY18" s="37">
        <v>0.2</v>
      </c>
      <c r="BZ18" s="37">
        <v>0.1</v>
      </c>
      <c r="CA18" s="37">
        <v>0.1</v>
      </c>
      <c r="CB18" s="37">
        <v>0.1</v>
      </c>
      <c r="CC18" s="37">
        <v>0.1</v>
      </c>
      <c r="CD18" s="37">
        <v>0.1</v>
      </c>
      <c r="CE18" s="37">
        <v>0.1</v>
      </c>
      <c r="CF18" s="37">
        <v>0.1</v>
      </c>
      <c r="CG18" s="37">
        <v>0.1</v>
      </c>
      <c r="CH18" s="37">
        <v>0.1</v>
      </c>
      <c r="CI18" s="37">
        <v>0.1</v>
      </c>
      <c r="CJ18" s="37">
        <v>0.1</v>
      </c>
      <c r="CK18" s="37">
        <v>0.1</v>
      </c>
      <c r="CL18" s="37">
        <v>0.1</v>
      </c>
      <c r="CM18" s="37">
        <v>0.1</v>
      </c>
      <c r="CN18" s="37">
        <v>0.1</v>
      </c>
      <c r="CO18" s="37">
        <v>0.1</v>
      </c>
      <c r="CP18" s="37">
        <v>0.1</v>
      </c>
      <c r="CQ18" s="37">
        <v>0.1</v>
      </c>
      <c r="CR18" s="37">
        <v>0.1</v>
      </c>
      <c r="CS18" s="37">
        <v>0.1</v>
      </c>
      <c r="CT18" s="37">
        <v>0.1</v>
      </c>
      <c r="CU18" s="37">
        <v>0.1</v>
      </c>
      <c r="CV18" s="37">
        <v>0.1</v>
      </c>
      <c r="CW18" s="37">
        <v>0.1</v>
      </c>
      <c r="CX18" s="37">
        <v>0.1</v>
      </c>
      <c r="CY18" s="37">
        <v>0.1</v>
      </c>
      <c r="CZ18" s="37">
        <v>0.1</v>
      </c>
      <c r="DA18" s="37">
        <v>0.1</v>
      </c>
      <c r="DB18" s="37">
        <v>0.1</v>
      </c>
      <c r="DC18" s="37">
        <v>0.1</v>
      </c>
      <c r="DD18" s="37">
        <v>0.1</v>
      </c>
      <c r="DE18" s="37">
        <v>0.1</v>
      </c>
      <c r="DF18" s="37">
        <v>0.1</v>
      </c>
      <c r="DG18" s="37">
        <v>0.1</v>
      </c>
      <c r="DH18" s="37">
        <v>0.1</v>
      </c>
      <c r="DI18" s="37">
        <v>0.1</v>
      </c>
      <c r="DJ18" s="37">
        <v>0.1</v>
      </c>
      <c r="DK18" s="37">
        <v>0.1</v>
      </c>
      <c r="DL18" s="37">
        <v>0.1</v>
      </c>
      <c r="DM18" s="37">
        <v>0.1</v>
      </c>
      <c r="DN18" s="37">
        <v>0.1</v>
      </c>
      <c r="DO18" s="37">
        <v>0.1</v>
      </c>
      <c r="DP18" s="37">
        <v>0.1</v>
      </c>
      <c r="DQ18" s="37">
        <v>0.1</v>
      </c>
      <c r="DR18" s="37">
        <v>0.1</v>
      </c>
      <c r="DS18" s="37">
        <v>0.1</v>
      </c>
      <c r="DT18" s="37">
        <v>0.1</v>
      </c>
      <c r="DU18" s="37">
        <v>0.1</v>
      </c>
      <c r="DV18" s="37">
        <f t="shared" ref="DV18:DX18" si="4">DV16*DV17</f>
        <v>12.3</v>
      </c>
      <c r="DW18" s="37">
        <f t="shared" si="4"/>
        <v>12.4</v>
      </c>
      <c r="DX18" s="37">
        <f t="shared" si="4"/>
        <v>12.5</v>
      </c>
      <c r="DY18" s="37"/>
    </row>
    <row r="19">
      <c r="B19" s="39" t="s">
        <v>69</v>
      </c>
      <c r="C19" s="40">
        <f t="shared" ref="C19:DX19" si="5">C17*C18</f>
        <v>7.5</v>
      </c>
      <c r="D19" s="40">
        <f t="shared" si="5"/>
        <v>7.5</v>
      </c>
      <c r="E19" s="40">
        <f t="shared" si="5"/>
        <v>7.5</v>
      </c>
      <c r="F19" s="40">
        <f t="shared" si="5"/>
        <v>7.5</v>
      </c>
      <c r="G19" s="40">
        <f t="shared" si="5"/>
        <v>7.5</v>
      </c>
      <c r="H19" s="40">
        <f t="shared" si="5"/>
        <v>4.5</v>
      </c>
      <c r="I19" s="40">
        <f t="shared" si="5"/>
        <v>4.5</v>
      </c>
      <c r="J19" s="40">
        <f t="shared" si="5"/>
        <v>4.5</v>
      </c>
      <c r="K19" s="40">
        <f t="shared" si="5"/>
        <v>4.5</v>
      </c>
      <c r="L19" s="40">
        <f t="shared" si="5"/>
        <v>4.5</v>
      </c>
      <c r="M19" s="40">
        <f t="shared" si="5"/>
        <v>3</v>
      </c>
      <c r="N19" s="40">
        <f t="shared" si="5"/>
        <v>3</v>
      </c>
      <c r="O19" s="40">
        <f t="shared" si="5"/>
        <v>3</v>
      </c>
      <c r="P19" s="40">
        <f t="shared" si="5"/>
        <v>3</v>
      </c>
      <c r="Q19" s="40">
        <f t="shared" si="5"/>
        <v>3</v>
      </c>
      <c r="R19" s="40">
        <f t="shared" si="5"/>
        <v>3</v>
      </c>
      <c r="S19" s="40">
        <f t="shared" si="5"/>
        <v>3</v>
      </c>
      <c r="T19" s="40">
        <f t="shared" si="5"/>
        <v>3</v>
      </c>
      <c r="U19" s="40">
        <f t="shared" si="5"/>
        <v>3</v>
      </c>
      <c r="V19" s="40">
        <f t="shared" si="5"/>
        <v>3</v>
      </c>
      <c r="W19" s="40">
        <f t="shared" si="5"/>
        <v>3</v>
      </c>
      <c r="X19" s="40">
        <f t="shared" si="5"/>
        <v>3</v>
      </c>
      <c r="Y19" s="40">
        <f t="shared" si="5"/>
        <v>3</v>
      </c>
      <c r="Z19" s="40">
        <f t="shared" si="5"/>
        <v>3</v>
      </c>
      <c r="AA19" s="40">
        <f t="shared" si="5"/>
        <v>3</v>
      </c>
      <c r="AB19" s="40">
        <f t="shared" si="5"/>
        <v>3</v>
      </c>
      <c r="AC19" s="40">
        <f t="shared" si="5"/>
        <v>3</v>
      </c>
      <c r="AD19" s="40">
        <f t="shared" si="5"/>
        <v>3</v>
      </c>
      <c r="AE19" s="40">
        <f t="shared" si="5"/>
        <v>3</v>
      </c>
      <c r="AF19" s="40">
        <f t="shared" si="5"/>
        <v>3</v>
      </c>
      <c r="AG19" s="40">
        <f t="shared" si="5"/>
        <v>4.5</v>
      </c>
      <c r="AH19" s="40">
        <f t="shared" si="5"/>
        <v>4.5</v>
      </c>
      <c r="AI19" s="40">
        <f t="shared" si="5"/>
        <v>4.5</v>
      </c>
      <c r="AJ19" s="40">
        <f t="shared" si="5"/>
        <v>4.5</v>
      </c>
      <c r="AK19" s="40">
        <f t="shared" si="5"/>
        <v>4.5</v>
      </c>
      <c r="AL19" s="40">
        <f t="shared" si="5"/>
        <v>4.5</v>
      </c>
      <c r="AM19" s="40">
        <f t="shared" si="5"/>
        <v>4.5</v>
      </c>
      <c r="AN19" s="40">
        <f t="shared" si="5"/>
        <v>4.5</v>
      </c>
      <c r="AO19" s="40">
        <f t="shared" si="5"/>
        <v>4.5</v>
      </c>
      <c r="AP19" s="40">
        <f t="shared" si="5"/>
        <v>4.5</v>
      </c>
      <c r="AQ19" s="40">
        <f t="shared" si="5"/>
        <v>4.5</v>
      </c>
      <c r="AR19" s="40">
        <f t="shared" si="5"/>
        <v>4.5</v>
      </c>
      <c r="AS19" s="40">
        <f t="shared" si="5"/>
        <v>4.5</v>
      </c>
      <c r="AT19" s="40">
        <f t="shared" si="5"/>
        <v>4.5</v>
      </c>
      <c r="AU19" s="40">
        <f t="shared" si="5"/>
        <v>4.5</v>
      </c>
      <c r="AV19" s="40">
        <f t="shared" si="5"/>
        <v>7.5</v>
      </c>
      <c r="AW19" s="40">
        <f t="shared" si="5"/>
        <v>7.5</v>
      </c>
      <c r="AX19" s="40">
        <f t="shared" si="5"/>
        <v>7.5</v>
      </c>
      <c r="AY19" s="40">
        <f t="shared" si="5"/>
        <v>7.5</v>
      </c>
      <c r="AZ19" s="40">
        <f t="shared" si="5"/>
        <v>7.5</v>
      </c>
      <c r="BA19" s="40">
        <f t="shared" si="5"/>
        <v>7.5</v>
      </c>
      <c r="BB19" s="40">
        <f t="shared" si="5"/>
        <v>7.5</v>
      </c>
      <c r="BC19" s="40">
        <f t="shared" si="5"/>
        <v>7.5</v>
      </c>
      <c r="BD19" s="40">
        <f t="shared" si="5"/>
        <v>7.5</v>
      </c>
      <c r="BE19" s="40">
        <f t="shared" si="5"/>
        <v>7.5</v>
      </c>
      <c r="BF19" s="40">
        <f t="shared" si="5"/>
        <v>7.5</v>
      </c>
      <c r="BG19" s="40">
        <f t="shared" si="5"/>
        <v>7.5</v>
      </c>
      <c r="BH19" s="40">
        <f t="shared" si="5"/>
        <v>7.5</v>
      </c>
      <c r="BI19" s="40">
        <f t="shared" si="5"/>
        <v>7.5</v>
      </c>
      <c r="BJ19" s="40">
        <f t="shared" si="5"/>
        <v>7.5</v>
      </c>
      <c r="BK19" s="40">
        <f t="shared" si="5"/>
        <v>12</v>
      </c>
      <c r="BL19" s="40">
        <f t="shared" si="5"/>
        <v>12</v>
      </c>
      <c r="BM19" s="40">
        <f t="shared" si="5"/>
        <v>12</v>
      </c>
      <c r="BN19" s="40">
        <f t="shared" si="5"/>
        <v>12</v>
      </c>
      <c r="BO19" s="40">
        <f t="shared" si="5"/>
        <v>12</v>
      </c>
      <c r="BP19" s="40">
        <f t="shared" si="5"/>
        <v>15</v>
      </c>
      <c r="BQ19" s="40">
        <f t="shared" si="5"/>
        <v>15</v>
      </c>
      <c r="BR19" s="40">
        <f t="shared" si="5"/>
        <v>15</v>
      </c>
      <c r="BS19" s="40">
        <f t="shared" si="5"/>
        <v>15</v>
      </c>
      <c r="BT19" s="40">
        <f t="shared" si="5"/>
        <v>15</v>
      </c>
      <c r="BU19" s="40">
        <f t="shared" si="5"/>
        <v>13</v>
      </c>
      <c r="BV19" s="40">
        <f t="shared" si="5"/>
        <v>13</v>
      </c>
      <c r="BW19" s="40">
        <f t="shared" si="5"/>
        <v>13</v>
      </c>
      <c r="BX19" s="40">
        <f t="shared" si="5"/>
        <v>13</v>
      </c>
      <c r="BY19" s="40">
        <f t="shared" si="5"/>
        <v>13</v>
      </c>
      <c r="BZ19" s="40">
        <f t="shared" si="5"/>
        <v>8</v>
      </c>
      <c r="CA19" s="40">
        <f t="shared" si="5"/>
        <v>8</v>
      </c>
      <c r="CB19" s="40">
        <f t="shared" si="5"/>
        <v>8</v>
      </c>
      <c r="CC19" s="40">
        <f t="shared" si="5"/>
        <v>8</v>
      </c>
      <c r="CD19" s="40">
        <f t="shared" si="5"/>
        <v>8</v>
      </c>
      <c r="CE19" s="40">
        <f t="shared" si="5"/>
        <v>9.5</v>
      </c>
      <c r="CF19" s="40">
        <f t="shared" si="5"/>
        <v>9.5</v>
      </c>
      <c r="CG19" s="40">
        <f t="shared" si="5"/>
        <v>9.5</v>
      </c>
      <c r="CH19" s="40">
        <f t="shared" si="5"/>
        <v>9.5</v>
      </c>
      <c r="CI19" s="40">
        <f t="shared" si="5"/>
        <v>9.5</v>
      </c>
      <c r="CJ19" s="40">
        <f t="shared" si="5"/>
        <v>11</v>
      </c>
      <c r="CK19" s="40">
        <f t="shared" si="5"/>
        <v>11</v>
      </c>
      <c r="CL19" s="40">
        <f t="shared" si="5"/>
        <v>11</v>
      </c>
      <c r="CM19" s="40">
        <f t="shared" si="5"/>
        <v>11</v>
      </c>
      <c r="CN19" s="40">
        <f t="shared" si="5"/>
        <v>11</v>
      </c>
      <c r="CO19" s="40">
        <f t="shared" si="5"/>
        <v>11</v>
      </c>
      <c r="CP19" s="40">
        <f t="shared" si="5"/>
        <v>11</v>
      </c>
      <c r="CQ19" s="40">
        <f t="shared" si="5"/>
        <v>11</v>
      </c>
      <c r="CR19" s="40">
        <f t="shared" si="5"/>
        <v>11</v>
      </c>
      <c r="CS19" s="40">
        <f t="shared" si="5"/>
        <v>11</v>
      </c>
      <c r="CT19" s="40">
        <f t="shared" si="5"/>
        <v>11</v>
      </c>
      <c r="CU19" s="40">
        <f t="shared" si="5"/>
        <v>11</v>
      </c>
      <c r="CV19" s="40">
        <f t="shared" si="5"/>
        <v>11</v>
      </c>
      <c r="CW19" s="40">
        <f t="shared" si="5"/>
        <v>11</v>
      </c>
      <c r="CX19" s="40">
        <f t="shared" si="5"/>
        <v>11</v>
      </c>
      <c r="CY19" s="40">
        <f t="shared" si="5"/>
        <v>11</v>
      </c>
      <c r="CZ19" s="40">
        <f t="shared" si="5"/>
        <v>11</v>
      </c>
      <c r="DA19" s="40">
        <f t="shared" si="5"/>
        <v>11</v>
      </c>
      <c r="DB19" s="40">
        <f t="shared" si="5"/>
        <v>11</v>
      </c>
      <c r="DC19" s="40">
        <f t="shared" si="5"/>
        <v>11</v>
      </c>
      <c r="DD19" s="40">
        <f t="shared" si="5"/>
        <v>11</v>
      </c>
      <c r="DE19" s="40">
        <f t="shared" si="5"/>
        <v>11</v>
      </c>
      <c r="DF19" s="40">
        <f t="shared" si="5"/>
        <v>11</v>
      </c>
      <c r="DG19" s="40">
        <f t="shared" si="5"/>
        <v>11</v>
      </c>
      <c r="DH19" s="40">
        <f t="shared" si="5"/>
        <v>11</v>
      </c>
      <c r="DI19" s="40">
        <f t="shared" si="5"/>
        <v>11</v>
      </c>
      <c r="DJ19" s="40">
        <f t="shared" si="5"/>
        <v>11</v>
      </c>
      <c r="DK19" s="40">
        <f t="shared" si="5"/>
        <v>11</v>
      </c>
      <c r="DL19" s="40">
        <f t="shared" si="5"/>
        <v>11</v>
      </c>
      <c r="DM19" s="40">
        <f t="shared" si="5"/>
        <v>11</v>
      </c>
      <c r="DN19" s="40">
        <f t="shared" si="5"/>
        <v>11</v>
      </c>
      <c r="DO19" s="40">
        <f t="shared" si="5"/>
        <v>11</v>
      </c>
      <c r="DP19" s="40">
        <f t="shared" si="5"/>
        <v>11</v>
      </c>
      <c r="DQ19" s="40">
        <f t="shared" si="5"/>
        <v>11</v>
      </c>
      <c r="DR19" s="40">
        <f t="shared" si="5"/>
        <v>11</v>
      </c>
      <c r="DS19" s="40">
        <f t="shared" si="5"/>
        <v>11</v>
      </c>
      <c r="DT19" s="40">
        <f t="shared" si="5"/>
        <v>11</v>
      </c>
      <c r="DU19" s="40">
        <f t="shared" si="5"/>
        <v>11</v>
      </c>
      <c r="DV19" s="40">
        <f t="shared" si="5"/>
        <v>1.23</v>
      </c>
      <c r="DW19" s="40">
        <f t="shared" si="5"/>
        <v>1.24</v>
      </c>
      <c r="DX19" s="40">
        <f t="shared" si="5"/>
        <v>1.25</v>
      </c>
    </row>
    <row r="21" ht="15.75" customHeight="1">
      <c r="B21" s="1" t="s">
        <v>70</v>
      </c>
      <c r="C21" s="41">
        <v>1000.0</v>
      </c>
    </row>
    <row r="22" ht="15.75" customHeight="1">
      <c r="B22" s="1"/>
      <c r="C22" s="1"/>
    </row>
    <row r="23" ht="15.75" customHeight="1">
      <c r="B23" s="1"/>
      <c r="C23" s="1"/>
    </row>
    <row r="24" ht="15.75" customHeight="1">
      <c r="B24" s="42" t="s">
        <v>71</v>
      </c>
      <c r="C24" s="31">
        <v>0.67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>
      <c r="C33" s="4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mergeCells count="2">
    <mergeCell ref="B24:B26"/>
    <mergeCell ref="C24:C26"/>
  </mergeCells>
  <drawing r:id="rId1"/>
</worksheet>
</file>